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doea-my.sharepoint.com/personal/riceg_elderaffairs_org/Documents/Co-Pay Fee Schedule Update/2014/"/>
    </mc:Choice>
  </mc:AlternateContent>
  <bookViews>
    <workbookView xWindow="0" yWindow="0" windowWidth="25200" windowHeight="11985"/>
  </bookViews>
  <sheets>
    <sheet name="Instructions" sheetId="5" r:id="rId1"/>
    <sheet name="Individual" sheetId="4" r:id="rId2"/>
    <sheet name="Couple" sheetId="3" r:id="rId3"/>
  </sheets>
  <definedNames>
    <definedName name="_xlnm.Print_Area" localSheetId="1">Individual!$A$1:$K$51</definedName>
  </definedNames>
  <calcPr calcId="152511" calcMode="manual"/>
</workbook>
</file>

<file path=xl/calcChain.xml><?xml version="1.0" encoding="utf-8"?>
<calcChain xmlns="http://schemas.openxmlformats.org/spreadsheetml/2006/main">
  <c r="E7" i="4" l="1"/>
  <c r="C6" i="3"/>
  <c r="F6" i="3" s="1"/>
  <c r="E7" i="3"/>
  <c r="B6" i="4"/>
  <c r="E6" i="4" s="1"/>
  <c r="D7" i="4"/>
  <c r="J47" i="4"/>
  <c r="K47" i="4"/>
  <c r="J48" i="4"/>
  <c r="K48" i="4"/>
  <c r="K49" i="4"/>
  <c r="B7" i="3"/>
  <c r="C7" i="3" s="1"/>
  <c r="A7" i="4"/>
  <c r="B7" i="4" s="1"/>
  <c r="A8" i="4" s="1"/>
  <c r="B8" i="4" l="1"/>
  <c r="A9" i="4" s="1"/>
  <c r="E8" i="4"/>
  <c r="D8" i="4"/>
  <c r="B8" i="3"/>
  <c r="F7" i="3"/>
  <c r="D9" i="4" l="1"/>
  <c r="B9" i="4"/>
  <c r="A10" i="4" s="1"/>
  <c r="E9" i="4"/>
  <c r="F8" i="3"/>
  <c r="C8" i="3"/>
  <c r="B9" i="3" s="1"/>
  <c r="E8" i="3"/>
  <c r="F9" i="3" l="1"/>
  <c r="C9" i="3"/>
  <c r="B10" i="3" s="1"/>
  <c r="E9" i="3"/>
  <c r="D10" i="4"/>
  <c r="B10" i="4"/>
  <c r="A11" i="4" s="1"/>
  <c r="E10" i="4"/>
  <c r="E10" i="3" l="1"/>
  <c r="D11" i="4"/>
  <c r="B11" i="4"/>
  <c r="A12" i="4" s="1"/>
  <c r="E11" i="4"/>
  <c r="C10" i="3"/>
  <c r="B11" i="3" s="1"/>
  <c r="F10" i="3"/>
  <c r="C11" i="3" l="1"/>
  <c r="B12" i="3" s="1"/>
  <c r="F11" i="3"/>
  <c r="E11" i="3"/>
  <c r="D12" i="4"/>
  <c r="B12" i="4"/>
  <c r="A13" i="4" s="1"/>
  <c r="E12" i="4"/>
  <c r="D13" i="4" l="1"/>
  <c r="B13" i="4"/>
  <c r="A14" i="4" s="1"/>
  <c r="E13" i="4"/>
  <c r="C12" i="3"/>
  <c r="B13" i="3" s="1"/>
  <c r="F12" i="3"/>
  <c r="E12" i="3"/>
  <c r="C13" i="3" l="1"/>
  <c r="B14" i="3" s="1"/>
  <c r="F13" i="3"/>
  <c r="E13" i="3"/>
  <c r="D14" i="4"/>
  <c r="B14" i="4"/>
  <c r="A15" i="4" s="1"/>
  <c r="E14" i="4"/>
  <c r="D15" i="4" l="1"/>
  <c r="B15" i="4"/>
  <c r="A16" i="4" s="1"/>
  <c r="E15" i="4"/>
  <c r="C14" i="3"/>
  <c r="B15" i="3" s="1"/>
  <c r="F14" i="3"/>
  <c r="E14" i="3"/>
  <c r="C15" i="3" l="1"/>
  <c r="B16" i="3" s="1"/>
  <c r="F15" i="3"/>
  <c r="E15" i="3"/>
  <c r="D16" i="4"/>
  <c r="B16" i="4"/>
  <c r="A17" i="4" s="1"/>
  <c r="E16" i="4"/>
  <c r="D17" i="4" l="1"/>
  <c r="B17" i="4"/>
  <c r="A18" i="4" s="1"/>
  <c r="E17" i="4"/>
  <c r="C16" i="3"/>
  <c r="B17" i="3" s="1"/>
  <c r="F16" i="3"/>
  <c r="E16" i="3"/>
  <c r="C17" i="3" l="1"/>
  <c r="B18" i="3" s="1"/>
  <c r="F17" i="3"/>
  <c r="E17" i="3"/>
  <c r="D18" i="4"/>
  <c r="B18" i="4"/>
  <c r="A19" i="4" s="1"/>
  <c r="E18" i="4"/>
  <c r="D19" i="4" l="1"/>
  <c r="B19" i="4"/>
  <c r="A20" i="4" s="1"/>
  <c r="E19" i="4"/>
  <c r="C18" i="3"/>
  <c r="B19" i="3" s="1"/>
  <c r="F18" i="3"/>
  <c r="E18" i="3"/>
  <c r="C19" i="3" l="1"/>
  <c r="B20" i="3" s="1"/>
  <c r="F19" i="3"/>
  <c r="E19" i="3"/>
  <c r="D20" i="4"/>
  <c r="B20" i="4"/>
  <c r="A21" i="4" s="1"/>
  <c r="E20" i="4"/>
  <c r="D21" i="4" l="1"/>
  <c r="B21" i="4"/>
  <c r="A22" i="4" s="1"/>
  <c r="E21" i="4"/>
  <c r="C20" i="3"/>
  <c r="B21" i="3" s="1"/>
  <c r="F20" i="3"/>
  <c r="E20" i="3"/>
  <c r="C21" i="3" l="1"/>
  <c r="B22" i="3" s="1"/>
  <c r="F21" i="3"/>
  <c r="E21" i="3"/>
  <c r="D22" i="4"/>
  <c r="B22" i="4"/>
  <c r="A23" i="4" s="1"/>
  <c r="E22" i="4"/>
  <c r="D23" i="4" l="1"/>
  <c r="B23" i="4"/>
  <c r="A24" i="4" s="1"/>
  <c r="E23" i="4"/>
  <c r="C22" i="3"/>
  <c r="B23" i="3" s="1"/>
  <c r="F22" i="3"/>
  <c r="E22" i="3"/>
  <c r="C23" i="3" l="1"/>
  <c r="B24" i="3" s="1"/>
  <c r="F23" i="3"/>
  <c r="E23" i="3"/>
  <c r="D24" i="4"/>
  <c r="B24" i="4"/>
  <c r="A25" i="4" s="1"/>
  <c r="E24" i="4"/>
  <c r="D25" i="4" l="1"/>
  <c r="B25" i="4"/>
  <c r="A26" i="4" s="1"/>
  <c r="E25" i="4"/>
  <c r="C24" i="3"/>
  <c r="B25" i="3" s="1"/>
  <c r="F24" i="3"/>
  <c r="E24" i="3"/>
  <c r="C25" i="3" l="1"/>
  <c r="B26" i="3" s="1"/>
  <c r="F25" i="3"/>
  <c r="E25" i="3"/>
  <c r="D26" i="4"/>
  <c r="B26" i="4"/>
  <c r="A27" i="4" s="1"/>
  <c r="E26" i="4"/>
  <c r="D27" i="4" l="1"/>
  <c r="B27" i="4"/>
  <c r="A28" i="4" s="1"/>
  <c r="E27" i="4"/>
  <c r="C26" i="3"/>
  <c r="B27" i="3" s="1"/>
  <c r="F26" i="3"/>
  <c r="E26" i="3"/>
  <c r="C27" i="3" l="1"/>
  <c r="B28" i="3" s="1"/>
  <c r="F27" i="3"/>
  <c r="E27" i="3"/>
  <c r="D28" i="4"/>
  <c r="B28" i="4"/>
  <c r="A29" i="4" s="1"/>
  <c r="E28" i="4"/>
  <c r="D29" i="4" l="1"/>
  <c r="B29" i="4"/>
  <c r="A30" i="4" s="1"/>
  <c r="E29" i="4"/>
  <c r="C28" i="3"/>
  <c r="B29" i="3" s="1"/>
  <c r="F28" i="3"/>
  <c r="E28" i="3"/>
  <c r="C29" i="3" l="1"/>
  <c r="B30" i="3" s="1"/>
  <c r="F29" i="3"/>
  <c r="E29" i="3"/>
  <c r="D30" i="4"/>
  <c r="B30" i="4"/>
  <c r="A31" i="4" s="1"/>
  <c r="E30" i="4"/>
  <c r="D31" i="4" l="1"/>
  <c r="B31" i="4"/>
  <c r="A32" i="4" s="1"/>
  <c r="E31" i="4"/>
  <c r="C30" i="3"/>
  <c r="B31" i="3" s="1"/>
  <c r="F30" i="3"/>
  <c r="E30" i="3"/>
  <c r="C31" i="3" l="1"/>
  <c r="B32" i="3" s="1"/>
  <c r="F31" i="3"/>
  <c r="E31" i="3"/>
  <c r="D32" i="4"/>
  <c r="B32" i="4"/>
  <c r="A33" i="4" s="1"/>
  <c r="E32" i="4"/>
  <c r="D33" i="4" l="1"/>
  <c r="B33" i="4"/>
  <c r="A34" i="4" s="1"/>
  <c r="E33" i="4"/>
  <c r="C32" i="3"/>
  <c r="B33" i="3" s="1"/>
  <c r="F32" i="3"/>
  <c r="E32" i="3"/>
  <c r="C33" i="3" l="1"/>
  <c r="B34" i="3" s="1"/>
  <c r="F33" i="3"/>
  <c r="E33" i="3"/>
  <c r="D34" i="4"/>
  <c r="B34" i="4"/>
  <c r="A35" i="4" s="1"/>
  <c r="E34" i="4"/>
  <c r="C34" i="3" l="1"/>
  <c r="B35" i="3" s="1"/>
  <c r="F34" i="3"/>
  <c r="E34" i="3"/>
  <c r="D35" i="4"/>
  <c r="B35" i="4"/>
  <c r="A36" i="4" s="1"/>
  <c r="E35" i="4"/>
  <c r="C35" i="3" l="1"/>
  <c r="B36" i="3" s="1"/>
  <c r="F35" i="3"/>
  <c r="E35" i="3"/>
  <c r="D36" i="4"/>
  <c r="B36" i="4"/>
  <c r="A37" i="4" s="1"/>
  <c r="E36" i="4"/>
  <c r="C36" i="3" l="1"/>
  <c r="B37" i="3" s="1"/>
  <c r="F36" i="3"/>
  <c r="E36" i="3"/>
  <c r="D37" i="4"/>
  <c r="B37" i="4"/>
  <c r="A38" i="4" s="1"/>
  <c r="E37" i="4"/>
  <c r="C37" i="3" l="1"/>
  <c r="B38" i="3" s="1"/>
  <c r="F37" i="3"/>
  <c r="E37" i="3"/>
  <c r="D38" i="4"/>
  <c r="B38" i="4"/>
  <c r="A39" i="4" s="1"/>
  <c r="E38" i="4"/>
  <c r="D39" i="4" l="1"/>
  <c r="B39" i="4"/>
  <c r="A40" i="4" s="1"/>
  <c r="E39" i="4"/>
  <c r="C38" i="3"/>
  <c r="B39" i="3" s="1"/>
  <c r="F38" i="3"/>
  <c r="E38" i="3"/>
  <c r="C39" i="3" l="1"/>
  <c r="B40" i="3" s="1"/>
  <c r="F39" i="3"/>
  <c r="E39" i="3"/>
  <c r="D40" i="4"/>
  <c r="B40" i="4"/>
  <c r="A41" i="4" s="1"/>
  <c r="E40" i="4"/>
  <c r="C40" i="3" l="1"/>
  <c r="B41" i="3" s="1"/>
  <c r="F40" i="3"/>
  <c r="E40" i="3"/>
  <c r="D41" i="4"/>
  <c r="B41" i="4"/>
  <c r="A42" i="4" s="1"/>
  <c r="E41" i="4"/>
  <c r="C41" i="3" l="1"/>
  <c r="B42" i="3" s="1"/>
  <c r="F41" i="3"/>
  <c r="E41" i="3"/>
  <c r="D42" i="4"/>
  <c r="B42" i="4"/>
  <c r="A43" i="4" s="1"/>
  <c r="E42" i="4"/>
  <c r="C42" i="3" l="1"/>
  <c r="B43" i="3" s="1"/>
  <c r="F42" i="3"/>
  <c r="E42" i="3"/>
  <c r="D43" i="4"/>
  <c r="B43" i="4"/>
  <c r="A44" i="4" s="1"/>
  <c r="E43" i="4"/>
  <c r="C43" i="3" l="1"/>
  <c r="B44" i="3" s="1"/>
  <c r="F43" i="3"/>
  <c r="E43" i="3"/>
  <c r="D44" i="4"/>
  <c r="B44" i="4"/>
  <c r="A45" i="4" s="1"/>
  <c r="E44" i="4"/>
  <c r="E45" i="4" l="1"/>
  <c r="B45" i="4"/>
  <c r="G6" i="4" s="1"/>
  <c r="H6" i="4" s="1"/>
  <c r="G7" i="4" s="1"/>
  <c r="D45" i="4"/>
  <c r="C44" i="3"/>
  <c r="B45" i="3" s="1"/>
  <c r="F44" i="3"/>
  <c r="E44" i="3"/>
  <c r="J6" i="4" l="1"/>
  <c r="K7" i="4" s="1"/>
  <c r="K6" i="4"/>
  <c r="C45" i="3"/>
  <c r="B46" i="3" s="1"/>
  <c r="F45" i="3"/>
  <c r="E45" i="3"/>
  <c r="H7" i="4"/>
  <c r="G8" i="4" s="1"/>
  <c r="J7" i="4"/>
  <c r="C46" i="3" l="1"/>
  <c r="B47" i="3" s="1"/>
  <c r="F46" i="3"/>
  <c r="E46" i="3"/>
  <c r="K8" i="4"/>
  <c r="H8" i="4"/>
  <c r="G9" i="4" s="1"/>
  <c r="J8" i="4"/>
  <c r="H9" i="4" l="1"/>
  <c r="G10" i="4" s="1"/>
  <c r="J9" i="4"/>
  <c r="K9" i="4"/>
  <c r="C47" i="3"/>
  <c r="B48" i="3" s="1"/>
  <c r="F47" i="3"/>
  <c r="E47" i="3"/>
  <c r="H10" i="4" l="1"/>
  <c r="G11" i="4" s="1"/>
  <c r="J10" i="4"/>
  <c r="K10" i="4"/>
  <c r="C48" i="3"/>
  <c r="B49" i="3" s="1"/>
  <c r="F48" i="3"/>
  <c r="E48" i="3"/>
  <c r="H11" i="4" l="1"/>
  <c r="G12" i="4" s="1"/>
  <c r="J11" i="4"/>
  <c r="K11" i="4"/>
  <c r="C49" i="3"/>
  <c r="B50" i="3" s="1"/>
  <c r="F49" i="3"/>
  <c r="E49" i="3"/>
  <c r="H12" i="4" l="1"/>
  <c r="G13" i="4" s="1"/>
  <c r="J12" i="4"/>
  <c r="K12" i="4"/>
  <c r="C50" i="3"/>
  <c r="B51" i="3" s="1"/>
  <c r="F50" i="3"/>
  <c r="E50" i="3"/>
  <c r="H13" i="4" l="1"/>
  <c r="G14" i="4" s="1"/>
  <c r="J13" i="4"/>
  <c r="K13" i="4"/>
  <c r="C51" i="3"/>
  <c r="B52" i="3" s="1"/>
  <c r="F51" i="3"/>
  <c r="E51" i="3"/>
  <c r="H14" i="4" l="1"/>
  <c r="G15" i="4" s="1"/>
  <c r="J14" i="4"/>
  <c r="K14" i="4"/>
  <c r="C52" i="3"/>
  <c r="B53" i="3" s="1"/>
  <c r="F52" i="3"/>
  <c r="E52" i="3"/>
  <c r="H15" i="4" l="1"/>
  <c r="G16" i="4" s="1"/>
  <c r="J15" i="4"/>
  <c r="K15" i="4"/>
  <c r="C53" i="3"/>
  <c r="B54" i="3" s="1"/>
  <c r="F53" i="3"/>
  <c r="E53" i="3"/>
  <c r="H16" i="4" l="1"/>
  <c r="G17" i="4" s="1"/>
  <c r="J16" i="4"/>
  <c r="K16" i="4"/>
  <c r="C54" i="3"/>
  <c r="B55" i="3" s="1"/>
  <c r="F54" i="3"/>
  <c r="E54" i="3"/>
  <c r="H17" i="4" l="1"/>
  <c r="G18" i="4" s="1"/>
  <c r="J17" i="4"/>
  <c r="K17" i="4"/>
  <c r="C55" i="3"/>
  <c r="B56" i="3" s="1"/>
  <c r="F55" i="3"/>
  <c r="E55" i="3"/>
  <c r="H18" i="4" l="1"/>
  <c r="G19" i="4" s="1"/>
  <c r="J18" i="4"/>
  <c r="K18" i="4"/>
  <c r="C56" i="3"/>
  <c r="B57" i="3" s="1"/>
  <c r="F56" i="3"/>
  <c r="E56" i="3"/>
  <c r="H19" i="4" l="1"/>
  <c r="G20" i="4" s="1"/>
  <c r="J19" i="4"/>
  <c r="K19" i="4"/>
  <c r="C57" i="3"/>
  <c r="B58" i="3" s="1"/>
  <c r="F57" i="3"/>
  <c r="E57" i="3"/>
  <c r="H20" i="4" l="1"/>
  <c r="G21" i="4" s="1"/>
  <c r="J20" i="4"/>
  <c r="K20" i="4"/>
  <c r="C58" i="3"/>
  <c r="B59" i="3" s="1"/>
  <c r="F58" i="3"/>
  <c r="E58" i="3"/>
  <c r="H21" i="4" l="1"/>
  <c r="G22" i="4" s="1"/>
  <c r="J21" i="4"/>
  <c r="K21" i="4"/>
  <c r="C59" i="3"/>
  <c r="B60" i="3" s="1"/>
  <c r="F59" i="3"/>
  <c r="E59" i="3"/>
  <c r="H22" i="4" l="1"/>
  <c r="G23" i="4" s="1"/>
  <c r="J22" i="4"/>
  <c r="K22" i="4"/>
  <c r="C60" i="3"/>
  <c r="B61" i="3" s="1"/>
  <c r="F60" i="3"/>
  <c r="E60" i="3"/>
  <c r="K23" i="4" l="1"/>
  <c r="H23" i="4"/>
  <c r="G24" i="4" s="1"/>
  <c r="J23" i="4"/>
  <c r="C61" i="3"/>
  <c r="B62" i="3" s="1"/>
  <c r="F61" i="3"/>
  <c r="E61" i="3"/>
  <c r="C62" i="3" l="1"/>
  <c r="H6" i="3" s="1"/>
  <c r="E62" i="3"/>
  <c r="F62" i="3"/>
  <c r="K24" i="4"/>
  <c r="H24" i="4"/>
  <c r="G25" i="4" s="1"/>
  <c r="J24" i="4"/>
  <c r="K25" i="4" l="1"/>
  <c r="H25" i="4"/>
  <c r="G26" i="4" s="1"/>
  <c r="J25" i="4"/>
  <c r="I6" i="3"/>
  <c r="H7" i="3" s="1"/>
  <c r="L6" i="3"/>
  <c r="K6" i="3"/>
  <c r="K7" i="3" l="1"/>
  <c r="I7" i="3"/>
  <c r="H8" i="3" s="1"/>
  <c r="L7" i="3"/>
  <c r="J26" i="4"/>
  <c r="K26" i="4"/>
  <c r="H26" i="4"/>
  <c r="G27" i="4" s="1"/>
  <c r="J27" i="4" l="1"/>
  <c r="K27" i="4"/>
  <c r="H27" i="4"/>
  <c r="G28" i="4" s="1"/>
  <c r="K8" i="3"/>
  <c r="L8" i="3"/>
  <c r="I8" i="3"/>
  <c r="H9" i="3" s="1"/>
  <c r="J28" i="4" l="1"/>
  <c r="K28" i="4"/>
  <c r="H28" i="4"/>
  <c r="G29" i="4" s="1"/>
  <c r="L9" i="3"/>
  <c r="K9" i="3"/>
  <c r="I9" i="3"/>
  <c r="H10" i="3" s="1"/>
  <c r="J29" i="4" l="1"/>
  <c r="K29" i="4"/>
  <c r="H29" i="4"/>
  <c r="G30" i="4" s="1"/>
  <c r="L10" i="3"/>
  <c r="K10" i="3"/>
  <c r="I10" i="3"/>
  <c r="H11" i="3" s="1"/>
  <c r="J30" i="4" l="1"/>
  <c r="K30" i="4"/>
  <c r="H30" i="4"/>
  <c r="G31" i="4" s="1"/>
  <c r="L11" i="3"/>
  <c r="K11" i="3"/>
  <c r="I11" i="3"/>
  <c r="H12" i="3" s="1"/>
  <c r="L12" i="3" l="1"/>
  <c r="I12" i="3"/>
  <c r="H13" i="3" s="1"/>
  <c r="K12" i="3"/>
  <c r="J31" i="4"/>
  <c r="H31" i="4"/>
  <c r="G32" i="4" s="1"/>
  <c r="K31" i="4"/>
  <c r="H32" i="4" l="1"/>
  <c r="G33" i="4" s="1"/>
  <c r="J32" i="4"/>
  <c r="K32" i="4"/>
  <c r="L13" i="3"/>
  <c r="K13" i="3"/>
  <c r="I13" i="3"/>
  <c r="H14" i="3" s="1"/>
  <c r="I14" i="3" l="1"/>
  <c r="H15" i="3" s="1"/>
  <c r="L14" i="3"/>
  <c r="K14" i="3"/>
  <c r="H33" i="4"/>
  <c r="G34" i="4" s="1"/>
  <c r="J33" i="4"/>
  <c r="K33" i="4"/>
  <c r="I15" i="3" l="1"/>
  <c r="H16" i="3" s="1"/>
  <c r="L15" i="3"/>
  <c r="K15" i="3"/>
  <c r="H34" i="4"/>
  <c r="G35" i="4" s="1"/>
  <c r="J34" i="4"/>
  <c r="K34" i="4"/>
  <c r="I16" i="3" l="1"/>
  <c r="H17" i="3" s="1"/>
  <c r="L16" i="3"/>
  <c r="K16" i="3"/>
  <c r="H35" i="4"/>
  <c r="G36" i="4" s="1"/>
  <c r="J35" i="4"/>
  <c r="K35" i="4"/>
  <c r="H36" i="4" l="1"/>
  <c r="G37" i="4" s="1"/>
  <c r="J36" i="4"/>
  <c r="K36" i="4"/>
  <c r="I17" i="3"/>
  <c r="H18" i="3" s="1"/>
  <c r="L17" i="3"/>
  <c r="K17" i="3"/>
  <c r="H37" i="4" l="1"/>
  <c r="G38" i="4" s="1"/>
  <c r="J37" i="4"/>
  <c r="K37" i="4"/>
  <c r="K18" i="3"/>
  <c r="I18" i="3"/>
  <c r="H19" i="3" s="1"/>
  <c r="L18" i="3"/>
  <c r="L19" i="3" l="1"/>
  <c r="I19" i="3"/>
  <c r="H20" i="3" s="1"/>
  <c r="K19" i="3"/>
  <c r="H38" i="4"/>
  <c r="G39" i="4" s="1"/>
  <c r="J38" i="4"/>
  <c r="K38" i="4"/>
  <c r="H39" i="4" l="1"/>
  <c r="G40" i="4" s="1"/>
  <c r="J39" i="4"/>
  <c r="K39" i="4"/>
  <c r="L20" i="3"/>
  <c r="I20" i="3"/>
  <c r="H21" i="3" s="1"/>
  <c r="K20" i="3"/>
  <c r="I21" i="3" l="1"/>
  <c r="H22" i="3" s="1"/>
  <c r="L21" i="3"/>
  <c r="K21" i="3"/>
  <c r="H40" i="4"/>
  <c r="G41" i="4" s="1"/>
  <c r="J40" i="4"/>
  <c r="K40" i="4"/>
  <c r="I22" i="3" l="1"/>
  <c r="H23" i="3" s="1"/>
  <c r="L22" i="3"/>
  <c r="K22" i="3"/>
  <c r="H41" i="4"/>
  <c r="G42" i="4" s="1"/>
  <c r="J42" i="4" s="1"/>
  <c r="J41" i="4"/>
  <c r="K41" i="4"/>
  <c r="H42" i="4" l="1"/>
  <c r="G43" i="4" s="1"/>
  <c r="K42" i="4"/>
  <c r="L23" i="3"/>
  <c r="I23" i="3"/>
  <c r="H24" i="3" s="1"/>
  <c r="K23" i="3"/>
  <c r="I24" i="3" l="1"/>
  <c r="H25" i="3" s="1"/>
  <c r="K24" i="3"/>
  <c r="L24" i="3"/>
  <c r="J43" i="4"/>
  <c r="H43" i="4"/>
  <c r="G44" i="4" s="1"/>
  <c r="K43" i="4"/>
  <c r="H44" i="4" l="1"/>
  <c r="G45" i="4" s="1"/>
  <c r="J44" i="4"/>
  <c r="K44" i="4"/>
  <c r="I25" i="3"/>
  <c r="H26" i="3" s="1"/>
  <c r="L25" i="3"/>
  <c r="K25" i="3"/>
  <c r="H45" i="4" l="1"/>
  <c r="G46" i="4" s="1"/>
  <c r="J45" i="4"/>
  <c r="K45" i="4"/>
  <c r="K26" i="3"/>
  <c r="I26" i="3"/>
  <c r="H27" i="3" s="1"/>
  <c r="L26" i="3"/>
  <c r="H46" i="4" l="1"/>
  <c r="K46" i="4"/>
  <c r="J46" i="4"/>
  <c r="L27" i="3"/>
  <c r="K27" i="3"/>
  <c r="I27" i="3"/>
  <c r="H28" i="3" s="1"/>
  <c r="I28" i="3" l="1"/>
  <c r="H29" i="3" s="1"/>
  <c r="K28" i="3"/>
  <c r="L28" i="3"/>
  <c r="I29" i="3" l="1"/>
  <c r="H30" i="3" s="1"/>
  <c r="K29" i="3"/>
  <c r="L29" i="3"/>
  <c r="I30" i="3" l="1"/>
  <c r="H31" i="3" s="1"/>
  <c r="L30" i="3"/>
  <c r="K30" i="3"/>
  <c r="K31" i="3" l="1"/>
  <c r="I31" i="3"/>
  <c r="H32" i="3" s="1"/>
  <c r="L31" i="3"/>
  <c r="K32" i="3" l="1"/>
  <c r="I32" i="3"/>
  <c r="H33" i="3" s="1"/>
  <c r="L32" i="3"/>
  <c r="L33" i="3" l="1"/>
  <c r="I33" i="3"/>
  <c r="H34" i="3" s="1"/>
  <c r="K33" i="3"/>
  <c r="I34" i="3" l="1"/>
  <c r="H35" i="3" s="1"/>
  <c r="L34" i="3"/>
  <c r="K34" i="3"/>
  <c r="I35" i="3" l="1"/>
  <c r="H36" i="3" s="1"/>
  <c r="L35" i="3"/>
  <c r="K35" i="3"/>
  <c r="L36" i="3" l="1"/>
  <c r="I36" i="3"/>
  <c r="H37" i="3" s="1"/>
  <c r="K36" i="3"/>
  <c r="L37" i="3" l="1"/>
  <c r="I37" i="3"/>
  <c r="H38" i="3" s="1"/>
  <c r="K37" i="3"/>
  <c r="L38" i="3" l="1"/>
  <c r="I38" i="3"/>
  <c r="H39" i="3" s="1"/>
  <c r="K38" i="3"/>
  <c r="K39" i="3" l="1"/>
  <c r="I39" i="3"/>
  <c r="H40" i="3" s="1"/>
  <c r="L39" i="3"/>
  <c r="K40" i="3" l="1"/>
  <c r="I40" i="3"/>
  <c r="H41" i="3" s="1"/>
  <c r="L40" i="3"/>
  <c r="K41" i="3" l="1"/>
  <c r="I41" i="3"/>
  <c r="H42" i="3" s="1"/>
  <c r="L41" i="3"/>
  <c r="I42" i="3" l="1"/>
  <c r="H43" i="3" s="1"/>
  <c r="L42" i="3"/>
  <c r="K42" i="3"/>
  <c r="K43" i="3" l="1"/>
  <c r="I43" i="3"/>
  <c r="H44" i="3" s="1"/>
  <c r="L43" i="3"/>
  <c r="I44" i="3" l="1"/>
  <c r="H45" i="3" s="1"/>
  <c r="L44" i="3"/>
  <c r="K44" i="3"/>
  <c r="I45" i="3" l="1"/>
  <c r="H46" i="3" s="1"/>
  <c r="L45" i="3"/>
  <c r="K45" i="3"/>
  <c r="I46" i="3" l="1"/>
  <c r="H47" i="3" s="1"/>
  <c r="K46" i="3"/>
  <c r="L46" i="3"/>
  <c r="K47" i="3" l="1"/>
  <c r="L47" i="3"/>
  <c r="I47" i="3"/>
  <c r="H48" i="3" s="1"/>
  <c r="I48" i="3" l="1"/>
  <c r="H49" i="3" s="1"/>
  <c r="L48" i="3"/>
  <c r="K48" i="3"/>
  <c r="I49" i="3" l="1"/>
  <c r="H50" i="3" s="1"/>
  <c r="L49" i="3"/>
  <c r="K49" i="3"/>
  <c r="L50" i="3" l="1"/>
  <c r="I50" i="3"/>
  <c r="H51" i="3" s="1"/>
  <c r="K50" i="3"/>
  <c r="K51" i="3" l="1"/>
  <c r="I51" i="3"/>
  <c r="H52" i="3" s="1"/>
  <c r="L51" i="3"/>
  <c r="L52" i="3" l="1"/>
  <c r="K52" i="3"/>
  <c r="I52" i="3"/>
  <c r="H53" i="3" s="1"/>
  <c r="K53" i="3" l="1"/>
  <c r="I53" i="3"/>
  <c r="H54" i="3" s="1"/>
  <c r="L53" i="3"/>
  <c r="K54" i="3" l="1"/>
  <c r="I54" i="3"/>
  <c r="H55" i="3" s="1"/>
  <c r="L54" i="3"/>
  <c r="I55" i="3" l="1"/>
  <c r="H56" i="3" s="1"/>
  <c r="L55" i="3"/>
  <c r="K55" i="3"/>
  <c r="L56" i="3" l="1"/>
  <c r="I56" i="3"/>
  <c r="H57" i="3" s="1"/>
  <c r="K57" i="3" s="1"/>
  <c r="K56" i="3"/>
  <c r="I57" i="3" l="1"/>
  <c r="H58" i="3" s="1"/>
  <c r="K58" i="3" s="1"/>
  <c r="L57" i="3"/>
  <c r="I58" i="3" l="1"/>
  <c r="H59" i="3" s="1"/>
  <c r="L58" i="3"/>
  <c r="I59" i="3" l="1"/>
  <c r="H60" i="3" s="1"/>
  <c r="I60" i="3" s="1"/>
  <c r="H61" i="3" s="1"/>
  <c r="I61" i="3" s="1"/>
  <c r="H62" i="3" s="1"/>
  <c r="I62" i="3" s="1"/>
  <c r="H63" i="3" s="1"/>
  <c r="I63" i="3" s="1"/>
</calcChain>
</file>

<file path=xl/comments1.xml><?xml version="1.0" encoding="utf-8"?>
<comments xmlns="http://schemas.openxmlformats.org/spreadsheetml/2006/main">
  <authors>
    <author>user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<sst xmlns="http://schemas.openxmlformats.org/spreadsheetml/2006/main" count="28" uniqueCount="13">
  <si>
    <t>Income Range</t>
  </si>
  <si>
    <t>From</t>
  </si>
  <si>
    <t>To</t>
  </si>
  <si>
    <t>Co-Pay</t>
  </si>
  <si>
    <t>Percent of Income</t>
  </si>
  <si>
    <t>ATTACHMENT A</t>
  </si>
  <si>
    <t>Report Year:</t>
  </si>
  <si>
    <t>SSI Individual:</t>
  </si>
  <si>
    <t>SSI Couple:</t>
  </si>
  <si>
    <t>Instructions:  Enter the Information into the orange boxes below.  Press the "F9" key.  Print worksheets.</t>
  </si>
  <si>
    <t>Monthly Income Range</t>
  </si>
  <si>
    <t>2014 CO-PAY FOR INDIVIDUAL</t>
  </si>
  <si>
    <t>2014 CO-PAY FOR COUPLE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</si>
</sst>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Continuous"/>
    </xf>
    <xf numFmtId="0" fontId="4" fillId="0" borderId="0" xfId="0" applyFont="1"/>
    <xf numFmtId="164" fontId="4" fillId="0" borderId="0" xfId="0" applyNumberFormat="1" applyFont="1"/>
    <xf numFmtId="10" fontId="4" fillId="0" borderId="0" xfId="0" applyNumberFormat="1" applyFont="1"/>
    <xf numFmtId="0" fontId="0" fillId="0" borderId="1" xfId="0" applyBorder="1"/>
    <xf numFmtId="165" fontId="0" fillId="0" borderId="0" xfId="0" applyNumberFormat="1"/>
    <xf numFmtId="10" fontId="0" fillId="0" borderId="0" xfId="1" applyNumberFormat="1" applyFont="1"/>
    <xf numFmtId="0" fontId="2" fillId="3" borderId="2" xfId="0" applyFont="1" applyFill="1" applyBorder="1" applyAlignment="1">
      <alignment horizontal="left" vertical="center" indent="10"/>
    </xf>
    <xf numFmtId="0" fontId="2" fillId="4" borderId="2" xfId="0" applyFont="1" applyFill="1" applyBorder="1" applyAlignment="1">
      <alignment horizontal="left" vertical="center" indent="4"/>
    </xf>
    <xf numFmtId="164" fontId="2" fillId="4" borderId="2" xfId="0" applyNumberFormat="1" applyFont="1" applyFill="1" applyBorder="1" applyAlignment="1">
      <alignment horizontal="left" vertical="center" indent="4"/>
    </xf>
    <xf numFmtId="164" fontId="5" fillId="0" borderId="0" xfId="0" applyNumberFormat="1" applyFont="1"/>
    <xf numFmtId="0" fontId="5" fillId="0" borderId="0" xfId="0" applyFont="1"/>
    <xf numFmtId="0" fontId="7" fillId="0" borderId="0" xfId="0" applyFont="1"/>
    <xf numFmtId="0" fontId="7" fillId="2" borderId="0" xfId="0" applyFont="1" applyFill="1"/>
    <xf numFmtId="164" fontId="7" fillId="0" borderId="0" xfId="0" applyNumberFormat="1" applyFont="1"/>
    <xf numFmtId="10" fontId="7" fillId="0" borderId="0" xfId="0" applyNumberFormat="1" applyFont="1"/>
    <xf numFmtId="10" fontId="7" fillId="0" borderId="0" xfId="1" applyNumberFormat="1" applyFont="1"/>
    <xf numFmtId="0" fontId="7" fillId="5" borderId="0" xfId="0" applyFont="1" applyFill="1" applyBorder="1"/>
    <xf numFmtId="0" fontId="0" fillId="5" borderId="0" xfId="0" applyFill="1"/>
    <xf numFmtId="0" fontId="2" fillId="0" borderId="0" xfId="0" applyFont="1" applyAlignment="1">
      <alignment horizontal="centerContinuous" wrapText="1"/>
    </xf>
    <xf numFmtId="10" fontId="7" fillId="0" borderId="0" xfId="1" applyNumberFormat="1" applyFont="1" applyProtection="1"/>
    <xf numFmtId="0" fontId="2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view="pageBreakPreview" zoomScaleNormal="100" workbookViewId="0">
      <selection activeCell="B7" sqref="B7"/>
    </sheetView>
  </sheetViews>
  <sheetFormatPr defaultRowHeight="12.75" x14ac:dyDescent="0.2"/>
  <cols>
    <col min="1" max="1" width="37.7109375" customWidth="1"/>
    <col min="2" max="2" width="18" customWidth="1"/>
  </cols>
  <sheetData>
    <row r="2" spans="1:2" ht="27" customHeight="1" x14ac:dyDescent="0.2">
      <c r="A2" s="32" t="s">
        <v>9</v>
      </c>
      <c r="B2" s="33"/>
    </row>
    <row r="4" spans="1:2" ht="13.5" thickBot="1" x14ac:dyDescent="0.25"/>
    <row r="5" spans="1:2" ht="38.25" customHeight="1" thickTop="1" thickBot="1" x14ac:dyDescent="0.25">
      <c r="A5" s="13" t="s">
        <v>6</v>
      </c>
      <c r="B5" s="14">
        <v>2014</v>
      </c>
    </row>
    <row r="6" spans="1:2" ht="38.25" customHeight="1" thickTop="1" thickBot="1" x14ac:dyDescent="0.25">
      <c r="A6" s="13" t="s">
        <v>7</v>
      </c>
      <c r="B6" s="15">
        <v>721</v>
      </c>
    </row>
    <row r="7" spans="1:2" ht="38.25" customHeight="1" thickTop="1" thickBot="1" x14ac:dyDescent="0.25">
      <c r="A7" s="13" t="s">
        <v>8</v>
      </c>
      <c r="B7" s="15">
        <v>1082</v>
      </c>
    </row>
    <row r="8" spans="1:2" ht="13.5" thickTop="1" x14ac:dyDescent="0.2"/>
  </sheetData>
  <mergeCells count="1">
    <mergeCell ref="A2:B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zoomScaleNormal="100" zoomScaleSheetLayoutView="75" workbookViewId="0">
      <selection activeCell="E7" sqref="E7"/>
    </sheetView>
  </sheetViews>
  <sheetFormatPr defaultRowHeight="12.75" x14ac:dyDescent="0.2"/>
  <cols>
    <col min="3" max="3" width="3.28515625" customWidth="1"/>
    <col min="4" max="4" width="12.140625" customWidth="1"/>
    <col min="5" max="5" width="10.28515625" customWidth="1"/>
    <col min="6" max="6" width="5.28515625" customWidth="1"/>
    <col min="9" max="9" width="2.5703125" customWidth="1"/>
    <col min="10" max="10" width="12.28515625" customWidth="1"/>
    <col min="11" max="11" width="15.28515625" customWidth="1"/>
    <col min="12" max="12" width="10.85546875" customWidth="1"/>
    <col min="14" max="14" width="12" bestFit="1" customWidth="1"/>
  </cols>
  <sheetData>
    <row r="1" spans="1:21" ht="15.75" thickBot="1" x14ac:dyDescent="0.3">
      <c r="J1" s="34" t="s">
        <v>5</v>
      </c>
      <c r="K1" s="34"/>
      <c r="O1" s="10"/>
    </row>
    <row r="2" spans="1:21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1"/>
    </row>
    <row r="4" spans="1:21" ht="29.25" customHeight="1" x14ac:dyDescent="0.2">
      <c r="A4" s="25" t="s">
        <v>10</v>
      </c>
      <c r="B4" s="1"/>
      <c r="E4" s="35" t="s">
        <v>4</v>
      </c>
      <c r="F4" s="5"/>
      <c r="G4" s="1" t="s">
        <v>0</v>
      </c>
      <c r="H4" s="1"/>
      <c r="K4" s="35" t="s">
        <v>4</v>
      </c>
    </row>
    <row r="5" spans="1:21" x14ac:dyDescent="0.2">
      <c r="A5" s="2" t="s">
        <v>1</v>
      </c>
      <c r="B5" s="2" t="s">
        <v>2</v>
      </c>
      <c r="C5" s="2"/>
      <c r="D5" s="2" t="s">
        <v>3</v>
      </c>
      <c r="E5" s="33"/>
      <c r="F5" s="5"/>
      <c r="G5" s="2" t="s">
        <v>1</v>
      </c>
      <c r="H5" s="2" t="s">
        <v>2</v>
      </c>
      <c r="I5" s="2"/>
      <c r="J5" s="2" t="s">
        <v>3</v>
      </c>
      <c r="K5" s="33"/>
    </row>
    <row r="6" spans="1:21" x14ac:dyDescent="0.2">
      <c r="A6" s="3">
        <v>1</v>
      </c>
      <c r="B6" s="3">
        <f>Instructions!B6</f>
        <v>721</v>
      </c>
      <c r="C6" s="3"/>
      <c r="D6" s="30">
        <v>1</v>
      </c>
      <c r="E6" s="4">
        <f>D6/B6</f>
        <v>1.3869625520110957E-3</v>
      </c>
      <c r="F6" s="5"/>
      <c r="G6" s="3">
        <f>IF(OR(B45=" ",B45="+")," ",B45+1)</f>
        <v>2009</v>
      </c>
      <c r="H6" s="3">
        <f>IF(G6=" "," ",IF(G6&gt;3160,"+",B45+33))</f>
        <v>2041</v>
      </c>
      <c r="I6" s="3"/>
      <c r="J6" s="30">
        <f>IF(A46=" ", " ",IF(A46&gt;3160,"3 percent of income",D45+1))</f>
        <v>47</v>
      </c>
      <c r="K6" s="31">
        <f>IF(A46=" ", " ",IF(A46&gt;3160,0.03,D45/B45))</f>
        <v>2.2908366533864542E-2</v>
      </c>
    </row>
    <row r="7" spans="1:21" x14ac:dyDescent="0.2">
      <c r="A7" s="3">
        <f>B6+1</f>
        <v>722</v>
      </c>
      <c r="B7" s="3">
        <f>IF(A7=" "," ",IF(A7&gt;3160,"+",B6+33))</f>
        <v>754</v>
      </c>
      <c r="C7" s="3"/>
      <c r="D7" s="30">
        <f>INT(Instructions!B6/33)-13</f>
        <v>8</v>
      </c>
      <c r="E7" s="4">
        <f>D7/B7</f>
        <v>1.0610079575596816E-2</v>
      </c>
      <c r="F7" s="5"/>
      <c r="G7" s="3">
        <f t="shared" ref="G7:G46" si="0">IF(OR(H6=" ",H6="+")," ",H6+1)</f>
        <v>2042</v>
      </c>
      <c r="H7" s="3">
        <f>IF(G7=" "," ",IF(G7&gt;3160,"+",H6+33))</f>
        <v>2074</v>
      </c>
      <c r="I7" s="3"/>
      <c r="J7" s="30">
        <f>IF(G7=" ", " ",IF(G7&gt;3160,"3 percent of income",J6+1))</f>
        <v>48</v>
      </c>
      <c r="K7" s="31">
        <f>IF(G7=" ", " ",IF(G7&gt;3160,0.03,J6/H6))</f>
        <v>2.3027927486526212E-2</v>
      </c>
    </row>
    <row r="8" spans="1:21" x14ac:dyDescent="0.2">
      <c r="A8" s="3">
        <f t="shared" ref="A8:A45" si="1">IF(OR(B7=" ",B7="+")," ",B7+1)</f>
        <v>755</v>
      </c>
      <c r="B8" s="3">
        <f>IF(A8=" "," ",IF(A8&gt;3160,"+",B7+33))</f>
        <v>787</v>
      </c>
      <c r="C8" s="3"/>
      <c r="D8" s="30">
        <f>IF(A8&lt;500, " ",IF(A8&gt;3160,"3 percent of income",D7+1))</f>
        <v>9</v>
      </c>
      <c r="E8" s="12">
        <f>IF(A8&lt;500, " ",IF(A8&gt;3160,0.03,D7/B7))</f>
        <v>1.0610079575596816E-2</v>
      </c>
      <c r="F8" s="5"/>
      <c r="G8" s="3">
        <f t="shared" si="0"/>
        <v>2075</v>
      </c>
      <c r="H8" s="3">
        <f t="shared" ref="H8:H46" si="2">IF(G8=" "," ",IF(G8&gt;3160,"+",H7+33))</f>
        <v>2107</v>
      </c>
      <c r="I8" s="3"/>
      <c r="J8" s="30">
        <f t="shared" ref="J8:J46" si="3">IF(G8=" ", " ",IF(G8&gt;3160,"3 percent of income",J7+1))</f>
        <v>49</v>
      </c>
      <c r="K8" s="31">
        <f t="shared" ref="K8:K46" si="4">IF(G8=" ", " ",IF(G8&gt;3160,0.03,J7/H7))</f>
        <v>2.3143683702989394E-2</v>
      </c>
    </row>
    <row r="9" spans="1:21" x14ac:dyDescent="0.2">
      <c r="A9" s="3">
        <f t="shared" si="1"/>
        <v>788</v>
      </c>
      <c r="B9" s="3">
        <f t="shared" ref="B9:B45" si="5">IF(A9=" "," ",IF(A9&gt;3160,"+",B8+33))</f>
        <v>820</v>
      </c>
      <c r="C9" s="3"/>
      <c r="D9" s="30">
        <f>IF(A9=" ", " ",IF(A9&gt;3160,"3 percent of income",D8+1))</f>
        <v>10</v>
      </c>
      <c r="E9" s="12">
        <f>IF(A9=" ", " ",IF(A9&gt;3160,0.03,D8/B8))</f>
        <v>1.1435832274459974E-2</v>
      </c>
      <c r="F9" s="5"/>
      <c r="G9" s="3">
        <f t="shared" si="0"/>
        <v>2108</v>
      </c>
      <c r="H9" s="3">
        <f t="shared" si="2"/>
        <v>2140</v>
      </c>
      <c r="I9" s="3"/>
      <c r="J9" s="30">
        <f t="shared" si="3"/>
        <v>50</v>
      </c>
      <c r="K9" s="31">
        <f t="shared" si="4"/>
        <v>2.3255813953488372E-2</v>
      </c>
      <c r="M9" s="3"/>
      <c r="N9" s="3"/>
      <c r="O9" s="3"/>
      <c r="P9" s="3"/>
    </row>
    <row r="10" spans="1:21" x14ac:dyDescent="0.2">
      <c r="A10" s="3">
        <f t="shared" si="1"/>
        <v>821</v>
      </c>
      <c r="B10" s="3">
        <f t="shared" si="5"/>
        <v>853</v>
      </c>
      <c r="C10" s="3"/>
      <c r="D10" s="30">
        <f t="shared" ref="D10:D45" si="6">IF(A10=" ", " ",IF(A10&gt;3160,"3 percent of income",D9+1))</f>
        <v>11</v>
      </c>
      <c r="E10" s="12">
        <f t="shared" ref="E10:E45" si="7">IF(A10=" ", " ",IF(A10&gt;3160,0.03,D9/B9))</f>
        <v>1.2195121951219513E-2</v>
      </c>
      <c r="F10" s="5"/>
      <c r="G10" s="3">
        <f t="shared" si="0"/>
        <v>2141</v>
      </c>
      <c r="H10" s="3">
        <f t="shared" si="2"/>
        <v>2173</v>
      </c>
      <c r="I10" s="3"/>
      <c r="J10" s="30">
        <f t="shared" si="3"/>
        <v>51</v>
      </c>
      <c r="K10" s="31">
        <f t="shared" si="4"/>
        <v>2.336448598130841E-2</v>
      </c>
      <c r="M10" s="3"/>
      <c r="N10" s="3"/>
      <c r="O10" s="3"/>
      <c r="P10" s="3"/>
    </row>
    <row r="11" spans="1:21" x14ac:dyDescent="0.2">
      <c r="A11" s="3">
        <f t="shared" si="1"/>
        <v>854</v>
      </c>
      <c r="B11" s="3">
        <f t="shared" si="5"/>
        <v>886</v>
      </c>
      <c r="C11" s="3"/>
      <c r="D11" s="30">
        <f t="shared" si="6"/>
        <v>12</v>
      </c>
      <c r="E11" s="12">
        <f t="shared" si="7"/>
        <v>1.2895662368112544E-2</v>
      </c>
      <c r="F11" s="5"/>
      <c r="G11" s="3">
        <f t="shared" si="0"/>
        <v>2174</v>
      </c>
      <c r="H11" s="3">
        <f t="shared" si="2"/>
        <v>2206</v>
      </c>
      <c r="I11" s="3"/>
      <c r="J11" s="30">
        <f t="shared" si="3"/>
        <v>52</v>
      </c>
      <c r="K11" s="31">
        <f t="shared" si="4"/>
        <v>2.3469857340082834E-2</v>
      </c>
      <c r="M11" s="3"/>
      <c r="N11" s="3"/>
      <c r="O11" s="3"/>
      <c r="P11" s="3"/>
    </row>
    <row r="12" spans="1:21" x14ac:dyDescent="0.2">
      <c r="A12" s="3">
        <f t="shared" si="1"/>
        <v>887</v>
      </c>
      <c r="B12" s="3">
        <f t="shared" si="5"/>
        <v>919</v>
      </c>
      <c r="C12" s="3"/>
      <c r="D12" s="30">
        <f t="shared" si="6"/>
        <v>13</v>
      </c>
      <c r="E12" s="12">
        <f t="shared" si="7"/>
        <v>1.3544018058690745E-2</v>
      </c>
      <c r="F12" s="5"/>
      <c r="G12" s="3">
        <f t="shared" si="0"/>
        <v>2207</v>
      </c>
      <c r="H12" s="3">
        <f t="shared" si="2"/>
        <v>2239</v>
      </c>
      <c r="I12" s="3"/>
      <c r="J12" s="30">
        <f t="shared" si="3"/>
        <v>53</v>
      </c>
      <c r="K12" s="31">
        <f t="shared" si="4"/>
        <v>2.357207615593835E-2</v>
      </c>
      <c r="M12" s="3"/>
      <c r="N12" s="3"/>
      <c r="O12" s="3"/>
      <c r="P12" s="3"/>
      <c r="Q12" s="3"/>
      <c r="R12" s="11"/>
      <c r="U12">
        <v>11</v>
      </c>
    </row>
    <row r="13" spans="1:21" x14ac:dyDescent="0.2">
      <c r="A13" s="3">
        <f t="shared" si="1"/>
        <v>920</v>
      </c>
      <c r="B13" s="3">
        <f t="shared" si="5"/>
        <v>952</v>
      </c>
      <c r="C13" s="3"/>
      <c r="D13" s="30">
        <f t="shared" si="6"/>
        <v>14</v>
      </c>
      <c r="E13" s="12">
        <f t="shared" si="7"/>
        <v>1.4145810663764961E-2</v>
      </c>
      <c r="F13" s="5"/>
      <c r="G13" s="3">
        <f t="shared" si="0"/>
        <v>2240</v>
      </c>
      <c r="H13" s="3">
        <f t="shared" si="2"/>
        <v>2272</v>
      </c>
      <c r="I13" s="3"/>
      <c r="J13" s="30">
        <f t="shared" si="3"/>
        <v>54</v>
      </c>
      <c r="K13" s="31">
        <f t="shared" si="4"/>
        <v>2.3671281822242072E-2</v>
      </c>
      <c r="M13" s="3"/>
      <c r="N13" s="3"/>
      <c r="O13" s="3"/>
      <c r="P13" s="3"/>
      <c r="Q13" s="3"/>
      <c r="R13" s="11"/>
    </row>
    <row r="14" spans="1:21" x14ac:dyDescent="0.2">
      <c r="A14" s="3">
        <f t="shared" si="1"/>
        <v>953</v>
      </c>
      <c r="B14" s="3">
        <f t="shared" si="5"/>
        <v>985</v>
      </c>
      <c r="C14" s="3"/>
      <c r="D14" s="30">
        <f t="shared" si="6"/>
        <v>15</v>
      </c>
      <c r="E14" s="12">
        <f t="shared" si="7"/>
        <v>1.4705882352941176E-2</v>
      </c>
      <c r="F14" s="5"/>
      <c r="G14" s="3">
        <f t="shared" si="0"/>
        <v>2273</v>
      </c>
      <c r="H14" s="3">
        <f t="shared" si="2"/>
        <v>2305</v>
      </c>
      <c r="I14" s="3"/>
      <c r="J14" s="30">
        <f t="shared" si="3"/>
        <v>55</v>
      </c>
      <c r="K14" s="31">
        <f t="shared" si="4"/>
        <v>2.3767605633802816E-2</v>
      </c>
      <c r="M14" s="3"/>
      <c r="N14" s="3"/>
      <c r="O14" s="3"/>
      <c r="P14" s="3"/>
      <c r="Q14" s="3"/>
      <c r="R14" s="11"/>
    </row>
    <row r="15" spans="1:21" x14ac:dyDescent="0.2">
      <c r="A15" s="3">
        <f t="shared" si="1"/>
        <v>986</v>
      </c>
      <c r="B15" s="3">
        <f t="shared" si="5"/>
        <v>1018</v>
      </c>
      <c r="C15" s="3"/>
      <c r="D15" s="30">
        <f t="shared" si="6"/>
        <v>16</v>
      </c>
      <c r="E15" s="12">
        <f t="shared" si="7"/>
        <v>1.5228426395939087E-2</v>
      </c>
      <c r="F15" s="5"/>
      <c r="G15" s="3">
        <f t="shared" si="0"/>
        <v>2306</v>
      </c>
      <c r="H15" s="3">
        <f t="shared" si="2"/>
        <v>2338</v>
      </c>
      <c r="I15" s="3"/>
      <c r="J15" s="30">
        <f t="shared" si="3"/>
        <v>56</v>
      </c>
      <c r="K15" s="31">
        <f t="shared" si="4"/>
        <v>2.3861171366594359E-2</v>
      </c>
      <c r="M15" s="3"/>
      <c r="N15" s="3"/>
      <c r="O15" s="3"/>
      <c r="P15" s="3"/>
      <c r="Q15" s="3"/>
      <c r="R15" s="11"/>
    </row>
    <row r="16" spans="1:21" x14ac:dyDescent="0.2">
      <c r="A16" s="3">
        <f t="shared" si="1"/>
        <v>1019</v>
      </c>
      <c r="B16" s="3">
        <f t="shared" si="5"/>
        <v>1051</v>
      </c>
      <c r="C16" s="3"/>
      <c r="D16" s="30">
        <f t="shared" si="6"/>
        <v>17</v>
      </c>
      <c r="E16" s="12">
        <f t="shared" si="7"/>
        <v>1.5717092337917484E-2</v>
      </c>
      <c r="F16" s="5"/>
      <c r="G16" s="3">
        <f t="shared" si="0"/>
        <v>2339</v>
      </c>
      <c r="H16" s="3">
        <f t="shared" si="2"/>
        <v>2371</v>
      </c>
      <c r="I16" s="3"/>
      <c r="J16" s="30">
        <f t="shared" si="3"/>
        <v>57</v>
      </c>
      <c r="K16" s="31">
        <f t="shared" si="4"/>
        <v>2.3952095808383235E-2</v>
      </c>
      <c r="M16" s="3"/>
      <c r="N16" s="3"/>
      <c r="O16" s="3"/>
      <c r="P16" s="3"/>
      <c r="Q16" s="3"/>
      <c r="R16" s="11"/>
    </row>
    <row r="17" spans="1:18" x14ac:dyDescent="0.2">
      <c r="A17" s="3">
        <f t="shared" si="1"/>
        <v>1052</v>
      </c>
      <c r="B17" s="3">
        <f t="shared" si="5"/>
        <v>1084</v>
      </c>
      <c r="C17" s="3"/>
      <c r="D17" s="30">
        <f t="shared" si="6"/>
        <v>18</v>
      </c>
      <c r="E17" s="12">
        <f t="shared" si="7"/>
        <v>1.6175071360608945E-2</v>
      </c>
      <c r="F17" s="5"/>
      <c r="G17" s="3">
        <f t="shared" si="0"/>
        <v>2372</v>
      </c>
      <c r="H17" s="3">
        <f t="shared" si="2"/>
        <v>2404</v>
      </c>
      <c r="I17" s="3"/>
      <c r="J17" s="30">
        <f t="shared" si="3"/>
        <v>58</v>
      </c>
      <c r="K17" s="31">
        <f t="shared" si="4"/>
        <v>2.4040489245044285E-2</v>
      </c>
      <c r="Q17" s="3"/>
      <c r="R17" s="11"/>
    </row>
    <row r="18" spans="1:18" x14ac:dyDescent="0.2">
      <c r="A18" s="3">
        <f t="shared" si="1"/>
        <v>1085</v>
      </c>
      <c r="B18" s="3">
        <f t="shared" si="5"/>
        <v>1117</v>
      </c>
      <c r="C18" s="3"/>
      <c r="D18" s="30">
        <f t="shared" si="6"/>
        <v>19</v>
      </c>
      <c r="E18" s="12">
        <f t="shared" si="7"/>
        <v>1.6605166051660517E-2</v>
      </c>
      <c r="F18" s="5"/>
      <c r="G18" s="3">
        <f t="shared" si="0"/>
        <v>2405</v>
      </c>
      <c r="H18" s="3">
        <f t="shared" si="2"/>
        <v>2437</v>
      </c>
      <c r="I18" s="3"/>
      <c r="J18" s="30">
        <f t="shared" si="3"/>
        <v>59</v>
      </c>
      <c r="K18" s="31">
        <f t="shared" si="4"/>
        <v>2.4126455906821963E-2</v>
      </c>
      <c r="Q18" s="3"/>
      <c r="R18" s="11"/>
    </row>
    <row r="19" spans="1:18" x14ac:dyDescent="0.2">
      <c r="A19" s="3">
        <f t="shared" si="1"/>
        <v>1118</v>
      </c>
      <c r="B19" s="3">
        <f t="shared" si="5"/>
        <v>1150</v>
      </c>
      <c r="C19" s="3"/>
      <c r="D19" s="30">
        <f t="shared" si="6"/>
        <v>20</v>
      </c>
      <c r="E19" s="12">
        <f t="shared" si="7"/>
        <v>1.7009847806624886E-2</v>
      </c>
      <c r="F19" s="5"/>
      <c r="G19" s="3">
        <f t="shared" si="0"/>
        <v>2438</v>
      </c>
      <c r="H19" s="3">
        <f t="shared" si="2"/>
        <v>2470</v>
      </c>
      <c r="I19" s="3"/>
      <c r="J19" s="30">
        <f t="shared" si="3"/>
        <v>60</v>
      </c>
      <c r="K19" s="31">
        <f t="shared" si="4"/>
        <v>2.4210094378334018E-2</v>
      </c>
      <c r="Q19" s="3"/>
      <c r="R19" s="11"/>
    </row>
    <row r="20" spans="1:18" x14ac:dyDescent="0.2">
      <c r="A20" s="3">
        <f t="shared" si="1"/>
        <v>1151</v>
      </c>
      <c r="B20" s="3">
        <f t="shared" si="5"/>
        <v>1183</v>
      </c>
      <c r="C20" s="3"/>
      <c r="D20" s="30">
        <f t="shared" si="6"/>
        <v>21</v>
      </c>
      <c r="E20" s="12">
        <f t="shared" si="7"/>
        <v>1.7391304347826087E-2</v>
      </c>
      <c r="F20" s="5"/>
      <c r="G20" s="3">
        <f t="shared" si="0"/>
        <v>2471</v>
      </c>
      <c r="H20" s="3">
        <f t="shared" si="2"/>
        <v>2503</v>
      </c>
      <c r="I20" s="3"/>
      <c r="J20" s="30">
        <f t="shared" si="3"/>
        <v>61</v>
      </c>
      <c r="K20" s="31">
        <f t="shared" si="4"/>
        <v>2.4291497975708502E-2</v>
      </c>
      <c r="Q20" s="3"/>
      <c r="R20" s="11"/>
    </row>
    <row r="21" spans="1:18" x14ac:dyDescent="0.2">
      <c r="A21" s="3">
        <f t="shared" si="1"/>
        <v>1184</v>
      </c>
      <c r="B21" s="3">
        <f t="shared" si="5"/>
        <v>1216</v>
      </c>
      <c r="C21" s="3"/>
      <c r="D21" s="30">
        <f t="shared" si="6"/>
        <v>22</v>
      </c>
      <c r="E21" s="12">
        <f t="shared" si="7"/>
        <v>1.7751479289940829E-2</v>
      </c>
      <c r="F21" s="5"/>
      <c r="G21" s="3">
        <f t="shared" si="0"/>
        <v>2504</v>
      </c>
      <c r="H21" s="3">
        <f t="shared" si="2"/>
        <v>2536</v>
      </c>
      <c r="I21" s="3"/>
      <c r="J21" s="30">
        <f t="shared" si="3"/>
        <v>62</v>
      </c>
      <c r="K21" s="31">
        <f t="shared" si="4"/>
        <v>2.4370755093887336E-2</v>
      </c>
      <c r="Q21" s="3"/>
      <c r="R21" s="11"/>
    </row>
    <row r="22" spans="1:18" x14ac:dyDescent="0.2">
      <c r="A22" s="3">
        <f t="shared" si="1"/>
        <v>1217</v>
      </c>
      <c r="B22" s="3">
        <f t="shared" si="5"/>
        <v>1249</v>
      </c>
      <c r="C22" s="3"/>
      <c r="D22" s="30">
        <f t="shared" si="6"/>
        <v>23</v>
      </c>
      <c r="E22" s="12">
        <f t="shared" si="7"/>
        <v>1.8092105263157895E-2</v>
      </c>
      <c r="F22" s="5"/>
      <c r="G22" s="3">
        <f t="shared" si="0"/>
        <v>2537</v>
      </c>
      <c r="H22" s="3">
        <f t="shared" si="2"/>
        <v>2569</v>
      </c>
      <c r="I22" s="3"/>
      <c r="J22" s="30">
        <f t="shared" si="3"/>
        <v>63</v>
      </c>
      <c r="K22" s="31">
        <f t="shared" si="4"/>
        <v>2.4447949526813881E-2</v>
      </c>
      <c r="Q22" s="3"/>
      <c r="R22" s="11"/>
    </row>
    <row r="23" spans="1:18" x14ac:dyDescent="0.2">
      <c r="A23" s="3">
        <f t="shared" si="1"/>
        <v>1250</v>
      </c>
      <c r="B23" s="3">
        <f t="shared" si="5"/>
        <v>1282</v>
      </c>
      <c r="C23" s="3"/>
      <c r="D23" s="30">
        <f t="shared" si="6"/>
        <v>24</v>
      </c>
      <c r="E23" s="12">
        <f t="shared" si="7"/>
        <v>1.8414731785428344E-2</v>
      </c>
      <c r="F23" s="5"/>
      <c r="G23" s="3">
        <f t="shared" si="0"/>
        <v>2570</v>
      </c>
      <c r="H23" s="3">
        <f t="shared" si="2"/>
        <v>2602</v>
      </c>
      <c r="I23" s="3"/>
      <c r="J23" s="30">
        <f t="shared" si="3"/>
        <v>64</v>
      </c>
      <c r="K23" s="31">
        <f t="shared" si="4"/>
        <v>2.4523160762942781E-2</v>
      </c>
      <c r="Q23" s="3"/>
      <c r="R23" s="11"/>
    </row>
    <row r="24" spans="1:18" x14ac:dyDescent="0.2">
      <c r="A24" s="3">
        <f t="shared" si="1"/>
        <v>1283</v>
      </c>
      <c r="B24" s="3">
        <f t="shared" si="5"/>
        <v>1315</v>
      </c>
      <c r="C24" s="3"/>
      <c r="D24" s="30">
        <f t="shared" si="6"/>
        <v>25</v>
      </c>
      <c r="E24" s="12">
        <f t="shared" si="7"/>
        <v>1.8720748829953199E-2</v>
      </c>
      <c r="F24" s="5"/>
      <c r="G24" s="3">
        <f t="shared" si="0"/>
        <v>2603</v>
      </c>
      <c r="H24" s="3">
        <f t="shared" si="2"/>
        <v>2635</v>
      </c>
      <c r="I24" s="3"/>
      <c r="J24" s="30">
        <f t="shared" si="3"/>
        <v>65</v>
      </c>
      <c r="K24" s="31">
        <f t="shared" si="4"/>
        <v>2.4596464258262875E-2</v>
      </c>
      <c r="Q24" s="3"/>
      <c r="R24" s="11"/>
    </row>
    <row r="25" spans="1:18" x14ac:dyDescent="0.2">
      <c r="A25" s="3">
        <f t="shared" si="1"/>
        <v>1316</v>
      </c>
      <c r="B25" s="3">
        <f t="shared" si="5"/>
        <v>1348</v>
      </c>
      <c r="C25" s="3"/>
      <c r="D25" s="30">
        <f t="shared" si="6"/>
        <v>26</v>
      </c>
      <c r="E25" s="12">
        <f t="shared" si="7"/>
        <v>1.9011406844106463E-2</v>
      </c>
      <c r="F25" s="5"/>
      <c r="G25" s="3">
        <f t="shared" si="0"/>
        <v>2636</v>
      </c>
      <c r="H25" s="3">
        <f t="shared" si="2"/>
        <v>2668</v>
      </c>
      <c r="I25" s="3"/>
      <c r="J25" s="30">
        <f t="shared" si="3"/>
        <v>66</v>
      </c>
      <c r="K25" s="31">
        <f t="shared" si="4"/>
        <v>2.4667931688804556E-2</v>
      </c>
      <c r="Q25" s="3"/>
      <c r="R25" s="11"/>
    </row>
    <row r="26" spans="1:18" x14ac:dyDescent="0.2">
      <c r="A26" s="3">
        <f t="shared" si="1"/>
        <v>1349</v>
      </c>
      <c r="B26" s="3">
        <f t="shared" si="5"/>
        <v>1381</v>
      </c>
      <c r="C26" s="3"/>
      <c r="D26" s="30">
        <f t="shared" si="6"/>
        <v>27</v>
      </c>
      <c r="E26" s="12">
        <f t="shared" si="7"/>
        <v>1.9287833827893175E-2</v>
      </c>
      <c r="F26" s="5"/>
      <c r="G26" s="3">
        <f t="shared" si="0"/>
        <v>2669</v>
      </c>
      <c r="H26" s="3">
        <f t="shared" si="2"/>
        <v>2701</v>
      </c>
      <c r="I26" s="3"/>
      <c r="J26" s="30">
        <f t="shared" si="3"/>
        <v>67</v>
      </c>
      <c r="K26" s="31">
        <f t="shared" si="4"/>
        <v>2.4737631184407798E-2</v>
      </c>
      <c r="Q26" s="3"/>
      <c r="R26" s="11"/>
    </row>
    <row r="27" spans="1:18" x14ac:dyDescent="0.2">
      <c r="A27" s="3">
        <f t="shared" si="1"/>
        <v>1382</v>
      </c>
      <c r="B27" s="3">
        <f t="shared" si="5"/>
        <v>1414</v>
      </c>
      <c r="C27" s="3"/>
      <c r="D27" s="30">
        <f t="shared" si="6"/>
        <v>28</v>
      </c>
      <c r="E27" s="12">
        <f t="shared" si="7"/>
        <v>1.9551049963794351E-2</v>
      </c>
      <c r="F27" s="5"/>
      <c r="G27" s="3">
        <f t="shared" si="0"/>
        <v>2702</v>
      </c>
      <c r="H27" s="3">
        <f t="shared" si="2"/>
        <v>2734</v>
      </c>
      <c r="I27" s="3"/>
      <c r="J27" s="30">
        <f t="shared" si="3"/>
        <v>68</v>
      </c>
      <c r="K27" s="31">
        <f t="shared" si="4"/>
        <v>2.4805627545353572E-2</v>
      </c>
      <c r="Q27" s="3"/>
      <c r="R27" s="11"/>
    </row>
    <row r="28" spans="1:18" x14ac:dyDescent="0.2">
      <c r="A28" s="3">
        <f t="shared" si="1"/>
        <v>1415</v>
      </c>
      <c r="B28" s="3">
        <f t="shared" si="5"/>
        <v>1447</v>
      </c>
      <c r="C28" s="3"/>
      <c r="D28" s="30">
        <f t="shared" si="6"/>
        <v>29</v>
      </c>
      <c r="E28" s="12">
        <f t="shared" si="7"/>
        <v>1.9801980198019802E-2</v>
      </c>
      <c r="F28" s="5"/>
      <c r="G28" s="3">
        <f t="shared" si="0"/>
        <v>2735</v>
      </c>
      <c r="H28" s="3">
        <f t="shared" si="2"/>
        <v>2767</v>
      </c>
      <c r="I28" s="3"/>
      <c r="J28" s="30">
        <f t="shared" si="3"/>
        <v>69</v>
      </c>
      <c r="K28" s="31">
        <f t="shared" si="4"/>
        <v>2.487198244330651E-2</v>
      </c>
      <c r="Q28" s="3"/>
      <c r="R28" s="11"/>
    </row>
    <row r="29" spans="1:18" x14ac:dyDescent="0.2">
      <c r="A29" s="3">
        <f t="shared" si="1"/>
        <v>1448</v>
      </c>
      <c r="B29" s="3">
        <f t="shared" si="5"/>
        <v>1480</v>
      </c>
      <c r="C29" s="3"/>
      <c r="D29" s="30">
        <f t="shared" si="6"/>
        <v>30</v>
      </c>
      <c r="E29" s="12">
        <f t="shared" si="7"/>
        <v>2.0041465100207326E-2</v>
      </c>
      <c r="F29" s="5"/>
      <c r="G29" s="3">
        <f t="shared" si="0"/>
        <v>2768</v>
      </c>
      <c r="H29" s="3">
        <f t="shared" si="2"/>
        <v>2800</v>
      </c>
      <c r="I29" s="3"/>
      <c r="J29" s="30">
        <f t="shared" si="3"/>
        <v>70</v>
      </c>
      <c r="K29" s="31">
        <f t="shared" si="4"/>
        <v>2.4936754607878569E-2</v>
      </c>
      <c r="Q29" s="3"/>
      <c r="R29" s="11"/>
    </row>
    <row r="30" spans="1:18" x14ac:dyDescent="0.2">
      <c r="A30" s="3">
        <f t="shared" si="1"/>
        <v>1481</v>
      </c>
      <c r="B30" s="3">
        <f t="shared" si="5"/>
        <v>1513</v>
      </c>
      <c r="C30" s="3"/>
      <c r="D30" s="30">
        <f t="shared" si="6"/>
        <v>31</v>
      </c>
      <c r="E30" s="12">
        <f t="shared" si="7"/>
        <v>2.0270270270270271E-2</v>
      </c>
      <c r="F30" s="5"/>
      <c r="G30" s="3">
        <f t="shared" si="0"/>
        <v>2801</v>
      </c>
      <c r="H30" s="3">
        <f t="shared" si="2"/>
        <v>2833</v>
      </c>
      <c r="I30" s="3"/>
      <c r="J30" s="30">
        <f t="shared" si="3"/>
        <v>71</v>
      </c>
      <c r="K30" s="31">
        <f t="shared" si="4"/>
        <v>2.5000000000000001E-2</v>
      </c>
      <c r="Q30" s="3"/>
      <c r="R30" s="11"/>
    </row>
    <row r="31" spans="1:18" x14ac:dyDescent="0.2">
      <c r="A31" s="3">
        <f t="shared" si="1"/>
        <v>1514</v>
      </c>
      <c r="B31" s="3">
        <f t="shared" si="5"/>
        <v>1546</v>
      </c>
      <c r="C31" s="3"/>
      <c r="D31" s="30">
        <f t="shared" si="6"/>
        <v>32</v>
      </c>
      <c r="E31" s="12">
        <f t="shared" si="7"/>
        <v>2.0489094514210177E-2</v>
      </c>
      <c r="F31" s="5"/>
      <c r="G31" s="3">
        <f t="shared" si="0"/>
        <v>2834</v>
      </c>
      <c r="H31" s="3">
        <f t="shared" si="2"/>
        <v>2866</v>
      </c>
      <c r="I31" s="3"/>
      <c r="J31" s="30">
        <f t="shared" si="3"/>
        <v>72</v>
      </c>
      <c r="K31" s="31">
        <f t="shared" si="4"/>
        <v>2.5061771973173313E-2</v>
      </c>
      <c r="Q31" s="3"/>
      <c r="R31" s="11"/>
    </row>
    <row r="32" spans="1:18" x14ac:dyDescent="0.2">
      <c r="A32" s="3">
        <f t="shared" si="1"/>
        <v>1547</v>
      </c>
      <c r="B32" s="3">
        <f t="shared" si="5"/>
        <v>1579</v>
      </c>
      <c r="C32" s="3"/>
      <c r="D32" s="30">
        <f t="shared" si="6"/>
        <v>33</v>
      </c>
      <c r="E32" s="12">
        <f t="shared" si="7"/>
        <v>2.0698576972833119E-2</v>
      </c>
      <c r="F32" s="5"/>
      <c r="G32" s="3">
        <f t="shared" si="0"/>
        <v>2867</v>
      </c>
      <c r="H32" s="3">
        <f t="shared" si="2"/>
        <v>2899</v>
      </c>
      <c r="I32" s="3"/>
      <c r="J32" s="30">
        <f t="shared" si="3"/>
        <v>73</v>
      </c>
      <c r="K32" s="31">
        <f t="shared" si="4"/>
        <v>2.5122121423586882E-2</v>
      </c>
      <c r="Q32" s="3"/>
      <c r="R32" s="11"/>
    </row>
    <row r="33" spans="1:18" x14ac:dyDescent="0.2">
      <c r="A33" s="3">
        <f t="shared" si="1"/>
        <v>1580</v>
      </c>
      <c r="B33" s="3">
        <f t="shared" si="5"/>
        <v>1612</v>
      </c>
      <c r="C33" s="3"/>
      <c r="D33" s="30">
        <f t="shared" si="6"/>
        <v>34</v>
      </c>
      <c r="E33" s="12">
        <f t="shared" si="7"/>
        <v>2.089930335655478E-2</v>
      </c>
      <c r="F33" s="5"/>
      <c r="G33" s="3">
        <f t="shared" si="0"/>
        <v>2900</v>
      </c>
      <c r="H33" s="3">
        <f t="shared" si="2"/>
        <v>2932</v>
      </c>
      <c r="I33" s="3"/>
      <c r="J33" s="30">
        <f t="shared" si="3"/>
        <v>74</v>
      </c>
      <c r="K33" s="31">
        <f t="shared" si="4"/>
        <v>2.5181096929975853E-2</v>
      </c>
      <c r="Q33" s="3"/>
      <c r="R33" s="11"/>
    </row>
    <row r="34" spans="1:18" x14ac:dyDescent="0.2">
      <c r="A34" s="3">
        <f t="shared" si="1"/>
        <v>1613</v>
      </c>
      <c r="B34" s="3">
        <f t="shared" si="5"/>
        <v>1645</v>
      </c>
      <c r="C34" s="3"/>
      <c r="D34" s="30">
        <f t="shared" si="6"/>
        <v>35</v>
      </c>
      <c r="E34" s="12">
        <f t="shared" si="7"/>
        <v>2.1091811414392061E-2</v>
      </c>
      <c r="F34" s="5"/>
      <c r="G34" s="3">
        <f t="shared" si="0"/>
        <v>2933</v>
      </c>
      <c r="H34" s="3">
        <f t="shared" si="2"/>
        <v>2965</v>
      </c>
      <c r="I34" s="3"/>
      <c r="J34" s="30">
        <f t="shared" si="3"/>
        <v>75</v>
      </c>
      <c r="K34" s="31">
        <f t="shared" si="4"/>
        <v>2.5238744884038201E-2</v>
      </c>
      <c r="Q34" s="3"/>
      <c r="R34" s="11"/>
    </row>
    <row r="35" spans="1:18" x14ac:dyDescent="0.2">
      <c r="A35" s="3">
        <f t="shared" si="1"/>
        <v>1646</v>
      </c>
      <c r="B35" s="3">
        <f t="shared" si="5"/>
        <v>1678</v>
      </c>
      <c r="C35" s="3"/>
      <c r="D35" s="30">
        <f t="shared" si="6"/>
        <v>36</v>
      </c>
      <c r="E35" s="12">
        <f t="shared" si="7"/>
        <v>2.1276595744680851E-2</v>
      </c>
      <c r="F35" s="5"/>
      <c r="G35" s="3">
        <f t="shared" si="0"/>
        <v>2966</v>
      </c>
      <c r="H35" s="3">
        <f t="shared" si="2"/>
        <v>2998</v>
      </c>
      <c r="I35" s="3"/>
      <c r="J35" s="30">
        <f t="shared" si="3"/>
        <v>76</v>
      </c>
      <c r="K35" s="31">
        <f t="shared" si="4"/>
        <v>2.5295109612141653E-2</v>
      </c>
      <c r="Q35" s="3"/>
      <c r="R35" s="11"/>
    </row>
    <row r="36" spans="1:18" x14ac:dyDescent="0.2">
      <c r="A36" s="3">
        <f t="shared" si="1"/>
        <v>1679</v>
      </c>
      <c r="B36" s="3">
        <f t="shared" si="5"/>
        <v>1711</v>
      </c>
      <c r="C36" s="3"/>
      <c r="D36" s="30">
        <f t="shared" si="6"/>
        <v>37</v>
      </c>
      <c r="E36" s="12">
        <f t="shared" si="7"/>
        <v>2.1454112038140644E-2</v>
      </c>
      <c r="F36" s="5"/>
      <c r="G36" s="3">
        <f t="shared" si="0"/>
        <v>2999</v>
      </c>
      <c r="H36" s="3">
        <f t="shared" si="2"/>
        <v>3031</v>
      </c>
      <c r="I36" s="3"/>
      <c r="J36" s="30">
        <f t="shared" si="3"/>
        <v>77</v>
      </c>
      <c r="K36" s="31">
        <f t="shared" si="4"/>
        <v>2.5350233488992662E-2</v>
      </c>
      <c r="Q36" s="3"/>
      <c r="R36" s="11"/>
    </row>
    <row r="37" spans="1:18" x14ac:dyDescent="0.2">
      <c r="A37" s="3">
        <f t="shared" si="1"/>
        <v>1712</v>
      </c>
      <c r="B37" s="3">
        <f t="shared" si="5"/>
        <v>1744</v>
      </c>
      <c r="C37" s="3"/>
      <c r="D37" s="30">
        <f t="shared" si="6"/>
        <v>38</v>
      </c>
      <c r="E37" s="12">
        <f t="shared" si="7"/>
        <v>2.1624780829924022E-2</v>
      </c>
      <c r="F37" s="5"/>
      <c r="G37" s="3">
        <f t="shared" si="0"/>
        <v>3032</v>
      </c>
      <c r="H37" s="3">
        <f t="shared" si="2"/>
        <v>3064</v>
      </c>
      <c r="I37" s="3"/>
      <c r="J37" s="30">
        <f t="shared" si="3"/>
        <v>78</v>
      </c>
      <c r="K37" s="31">
        <f t="shared" si="4"/>
        <v>2.5404157043879907E-2</v>
      </c>
      <c r="Q37" s="3"/>
      <c r="R37" s="11"/>
    </row>
    <row r="38" spans="1:18" x14ac:dyDescent="0.2">
      <c r="A38" s="3">
        <f t="shared" si="1"/>
        <v>1745</v>
      </c>
      <c r="B38" s="3">
        <f t="shared" si="5"/>
        <v>1777</v>
      </c>
      <c r="C38" s="3"/>
      <c r="D38" s="30">
        <f t="shared" si="6"/>
        <v>39</v>
      </c>
      <c r="E38" s="12">
        <f t="shared" si="7"/>
        <v>2.1788990825688075E-2</v>
      </c>
      <c r="F38" s="5"/>
      <c r="G38" s="3">
        <f t="shared" si="0"/>
        <v>3065</v>
      </c>
      <c r="H38" s="3">
        <f t="shared" si="2"/>
        <v>3097</v>
      </c>
      <c r="I38" s="3"/>
      <c r="J38" s="30">
        <f t="shared" si="3"/>
        <v>79</v>
      </c>
      <c r="K38" s="31">
        <f t="shared" si="4"/>
        <v>2.5456919060052218E-2</v>
      </c>
      <c r="Q38" s="3"/>
      <c r="R38" s="11"/>
    </row>
    <row r="39" spans="1:18" x14ac:dyDescent="0.2">
      <c r="A39" s="3">
        <f t="shared" si="1"/>
        <v>1778</v>
      </c>
      <c r="B39" s="3">
        <f t="shared" si="5"/>
        <v>1810</v>
      </c>
      <c r="C39" s="3"/>
      <c r="D39" s="30">
        <f t="shared" si="6"/>
        <v>40</v>
      </c>
      <c r="E39" s="12">
        <f t="shared" si="7"/>
        <v>2.1947101857062466E-2</v>
      </c>
      <c r="F39" s="5"/>
      <c r="G39" s="3">
        <f t="shared" si="0"/>
        <v>3098</v>
      </c>
      <c r="H39" s="3">
        <f t="shared" si="2"/>
        <v>3130</v>
      </c>
      <c r="I39" s="3"/>
      <c r="J39" s="30">
        <f t="shared" si="3"/>
        <v>80</v>
      </c>
      <c r="K39" s="31">
        <f t="shared" si="4"/>
        <v>2.5508556667742977E-2</v>
      </c>
    </row>
    <row r="40" spans="1:18" x14ac:dyDescent="0.2">
      <c r="A40" s="3">
        <f t="shared" si="1"/>
        <v>1811</v>
      </c>
      <c r="B40" s="3">
        <f t="shared" si="5"/>
        <v>1843</v>
      </c>
      <c r="C40" s="3"/>
      <c r="D40" s="30">
        <f t="shared" si="6"/>
        <v>41</v>
      </c>
      <c r="E40" s="12">
        <f t="shared" si="7"/>
        <v>2.2099447513812154E-2</v>
      </c>
      <c r="F40" s="5"/>
      <c r="G40" s="3">
        <f t="shared" si="0"/>
        <v>3131</v>
      </c>
      <c r="H40" s="3">
        <f t="shared" si="2"/>
        <v>3163</v>
      </c>
      <c r="I40" s="3"/>
      <c r="J40" s="30">
        <f t="shared" si="3"/>
        <v>81</v>
      </c>
      <c r="K40" s="31">
        <f t="shared" si="4"/>
        <v>2.5559105431309903E-2</v>
      </c>
    </row>
    <row r="41" spans="1:18" x14ac:dyDescent="0.2">
      <c r="A41" s="3">
        <f t="shared" si="1"/>
        <v>1844</v>
      </c>
      <c r="B41" s="3">
        <f t="shared" si="5"/>
        <v>1876</v>
      </c>
      <c r="C41" s="3"/>
      <c r="D41" s="30">
        <f t="shared" si="6"/>
        <v>42</v>
      </c>
      <c r="E41" s="12">
        <f t="shared" si="7"/>
        <v>2.2246337493217579E-2</v>
      </c>
      <c r="F41" s="5"/>
      <c r="G41" s="3">
        <f t="shared" si="0"/>
        <v>3164</v>
      </c>
      <c r="H41" s="3" t="str">
        <f t="shared" si="2"/>
        <v>+</v>
      </c>
      <c r="I41" s="3"/>
      <c r="J41" s="30" t="str">
        <f t="shared" si="3"/>
        <v>3 percent of income</v>
      </c>
      <c r="K41" s="31">
        <f t="shared" si="4"/>
        <v>0.03</v>
      </c>
    </row>
    <row r="42" spans="1:18" x14ac:dyDescent="0.2">
      <c r="A42" s="3">
        <f t="shared" si="1"/>
        <v>1877</v>
      </c>
      <c r="B42" s="3">
        <f t="shared" si="5"/>
        <v>1909</v>
      </c>
      <c r="C42" s="3"/>
      <c r="D42" s="30">
        <f t="shared" si="6"/>
        <v>43</v>
      </c>
      <c r="E42" s="12">
        <f t="shared" si="7"/>
        <v>2.2388059701492536E-2</v>
      </c>
      <c r="F42" s="5"/>
      <c r="G42" s="3" t="str">
        <f t="shared" si="0"/>
        <v xml:space="preserve"> </v>
      </c>
      <c r="H42" s="3" t="str">
        <f t="shared" si="2"/>
        <v xml:space="preserve"> </v>
      </c>
      <c r="I42" s="3"/>
      <c r="J42" s="30" t="str">
        <f>IF(G42=" ", " ",IF(G42&gt;3160,"3 % of income",J41+1))</f>
        <v xml:space="preserve"> </v>
      </c>
      <c r="K42" s="31" t="str">
        <f t="shared" si="4"/>
        <v xml:space="preserve"> </v>
      </c>
    </row>
    <row r="43" spans="1:18" x14ac:dyDescent="0.2">
      <c r="A43" s="3">
        <f t="shared" si="1"/>
        <v>1910</v>
      </c>
      <c r="B43" s="3">
        <f t="shared" si="5"/>
        <v>1942</v>
      </c>
      <c r="C43" s="3"/>
      <c r="D43" s="30">
        <f t="shared" si="6"/>
        <v>44</v>
      </c>
      <c r="E43" s="12">
        <f t="shared" si="7"/>
        <v>2.2524882137244632E-2</v>
      </c>
      <c r="F43" s="5"/>
      <c r="G43" s="3" t="str">
        <f t="shared" si="0"/>
        <v xml:space="preserve"> </v>
      </c>
      <c r="H43" s="3" t="str">
        <f t="shared" si="2"/>
        <v xml:space="preserve"> </v>
      </c>
      <c r="I43" s="3"/>
      <c r="J43" s="20" t="str">
        <f t="shared" si="3"/>
        <v xml:space="preserve"> </v>
      </c>
      <c r="K43" s="12" t="str">
        <f t="shared" si="4"/>
        <v xml:space="preserve"> </v>
      </c>
    </row>
    <row r="44" spans="1:18" x14ac:dyDescent="0.2">
      <c r="A44" s="3">
        <f t="shared" si="1"/>
        <v>1943</v>
      </c>
      <c r="B44" s="3">
        <f t="shared" si="5"/>
        <v>1975</v>
      </c>
      <c r="C44" s="3"/>
      <c r="D44" s="30">
        <f t="shared" si="6"/>
        <v>45</v>
      </c>
      <c r="E44" s="12">
        <f t="shared" si="7"/>
        <v>2.2657054582904221E-2</v>
      </c>
      <c r="F44" s="5"/>
      <c r="G44" s="3" t="str">
        <f t="shared" si="0"/>
        <v xml:space="preserve"> </v>
      </c>
      <c r="H44" s="3" t="str">
        <f t="shared" si="2"/>
        <v xml:space="preserve"> </v>
      </c>
      <c r="I44" s="3"/>
      <c r="J44" s="16" t="str">
        <f>IF(G44=" ", " ",IF(G44&gt;3160,"3 % of income",J43+1))</f>
        <v xml:space="preserve"> </v>
      </c>
      <c r="K44" s="12" t="str">
        <f t="shared" si="4"/>
        <v xml:space="preserve"> </v>
      </c>
    </row>
    <row r="45" spans="1:18" x14ac:dyDescent="0.2">
      <c r="A45" s="3">
        <f t="shared" si="1"/>
        <v>1976</v>
      </c>
      <c r="B45" s="3">
        <f t="shared" si="5"/>
        <v>2008</v>
      </c>
      <c r="C45" s="3"/>
      <c r="D45" s="30">
        <f t="shared" si="6"/>
        <v>46</v>
      </c>
      <c r="E45" s="12">
        <f t="shared" si="7"/>
        <v>2.2784810126582278E-2</v>
      </c>
      <c r="F45" s="5"/>
      <c r="G45" s="3" t="str">
        <f t="shared" si="0"/>
        <v xml:space="preserve"> </v>
      </c>
      <c r="H45" s="3" t="str">
        <f t="shared" si="2"/>
        <v xml:space="preserve"> </v>
      </c>
      <c r="I45" s="3"/>
      <c r="J45" s="3" t="str">
        <f t="shared" si="3"/>
        <v xml:space="preserve"> </v>
      </c>
      <c r="K45" s="12" t="str">
        <f t="shared" si="4"/>
        <v xml:space="preserve"> </v>
      </c>
    </row>
    <row r="46" spans="1:18" x14ac:dyDescent="0.2">
      <c r="F46" s="24"/>
      <c r="G46" s="3" t="str">
        <f t="shared" si="0"/>
        <v xml:space="preserve"> </v>
      </c>
      <c r="H46" s="3" t="str">
        <f t="shared" si="2"/>
        <v xml:space="preserve"> </v>
      </c>
      <c r="I46" s="3"/>
      <c r="J46" s="3" t="str">
        <f t="shared" si="3"/>
        <v xml:space="preserve"> </v>
      </c>
      <c r="K46" s="12" t="str">
        <f t="shared" si="4"/>
        <v xml:space="preserve"> </v>
      </c>
    </row>
    <row r="47" spans="1:18" x14ac:dyDescent="0.2">
      <c r="J47" s="3" t="str">
        <f>IF(G47&lt;500, " ",IF(G47&gt;3160,"3 percent of income",J46+1))</f>
        <v xml:space="preserve"> </v>
      </c>
      <c r="K47" s="12" t="str">
        <f>IF(G47&lt;500, " ",IF(G47&gt;3160,0.03,J46/H46))</f>
        <v xml:space="preserve"> </v>
      </c>
    </row>
    <row r="48" spans="1:18" x14ac:dyDescent="0.2">
      <c r="J48" s="3" t="str">
        <f>IF(G48&lt;500, " ",IF(G48&gt;3160,"3 percent of income",J47+1))</f>
        <v xml:space="preserve"> </v>
      </c>
      <c r="K48" s="12" t="str">
        <f>IF(G48&lt;500, " ",IF(G48&gt;3160,0.03,J47/H47))</f>
        <v xml:space="preserve"> </v>
      </c>
    </row>
    <row r="49" spans="10:11" x14ac:dyDescent="0.2">
      <c r="J49" s="3"/>
      <c r="K49" s="12" t="str">
        <f>IF(G49&lt;500, " ",IF(G49&gt;3160,0.03,J48/H48))</f>
        <v xml:space="preserve"> </v>
      </c>
    </row>
    <row r="50" spans="10:11" x14ac:dyDescent="0.2">
      <c r="J50" s="3"/>
    </row>
    <row r="51" spans="10:11" x14ac:dyDescent="0.2">
      <c r="J51" s="3"/>
    </row>
    <row r="52" spans="10:11" x14ac:dyDescent="0.2">
      <c r="J52" s="3"/>
    </row>
    <row r="53" spans="10:11" x14ac:dyDescent="0.2">
      <c r="J53" s="3"/>
    </row>
    <row r="54" spans="10:11" x14ac:dyDescent="0.2">
      <c r="J54" s="3"/>
    </row>
    <row r="55" spans="10:11" x14ac:dyDescent="0.2">
      <c r="J55" s="3"/>
    </row>
    <row r="56" spans="10:11" x14ac:dyDescent="0.2">
      <c r="J56" s="3"/>
    </row>
    <row r="57" spans="10:11" x14ac:dyDescent="0.2">
      <c r="J57" s="3"/>
    </row>
    <row r="58" spans="10:11" x14ac:dyDescent="0.2">
      <c r="J58" s="3"/>
    </row>
    <row r="59" spans="10:11" x14ac:dyDescent="0.2">
      <c r="J59" s="3"/>
      <c r="K59" s="17"/>
    </row>
    <row r="60" spans="10:11" x14ac:dyDescent="0.2">
      <c r="J60" s="3"/>
    </row>
    <row r="61" spans="10:11" x14ac:dyDescent="0.2">
      <c r="J61" s="3"/>
    </row>
    <row r="62" spans="10:11" x14ac:dyDescent="0.2">
      <c r="J62" s="3"/>
    </row>
    <row r="63" spans="10:11" x14ac:dyDescent="0.2">
      <c r="J63" s="3"/>
    </row>
    <row r="64" spans="10:11" x14ac:dyDescent="0.2">
      <c r="J64" s="3"/>
    </row>
    <row r="65" spans="10:10" x14ac:dyDescent="0.2">
      <c r="J65" s="3"/>
    </row>
    <row r="66" spans="10:10" x14ac:dyDescent="0.2">
      <c r="J66" s="3"/>
    </row>
    <row r="67" spans="10:10" x14ac:dyDescent="0.2">
      <c r="J67" s="3"/>
    </row>
    <row r="68" spans="10:10" x14ac:dyDescent="0.2">
      <c r="J68" s="3"/>
    </row>
    <row r="69" spans="10:10" x14ac:dyDescent="0.2">
      <c r="J69" s="3"/>
    </row>
    <row r="70" spans="10:10" x14ac:dyDescent="0.2">
      <c r="J70" s="3"/>
    </row>
    <row r="71" spans="10:10" x14ac:dyDescent="0.2">
      <c r="J71" s="3"/>
    </row>
    <row r="72" spans="10:10" x14ac:dyDescent="0.2">
      <c r="J72" s="3"/>
    </row>
    <row r="73" spans="10:10" x14ac:dyDescent="0.2">
      <c r="J73" s="3"/>
    </row>
    <row r="74" spans="10:10" x14ac:dyDescent="0.2">
      <c r="J74" s="3"/>
    </row>
    <row r="75" spans="10:10" x14ac:dyDescent="0.2">
      <c r="J75" s="3"/>
    </row>
    <row r="76" spans="10:10" x14ac:dyDescent="0.2">
      <c r="J76" s="3"/>
    </row>
    <row r="77" spans="10:10" x14ac:dyDescent="0.2">
      <c r="J77" s="3"/>
    </row>
    <row r="78" spans="10:10" x14ac:dyDescent="0.2">
      <c r="J78" s="3"/>
    </row>
    <row r="79" spans="10:10" x14ac:dyDescent="0.2">
      <c r="J79" s="3"/>
    </row>
    <row r="80" spans="10:10" x14ac:dyDescent="0.2">
      <c r="J80" s="3"/>
    </row>
    <row r="81" spans="1:10" x14ac:dyDescent="0.2">
      <c r="J81" s="3"/>
    </row>
    <row r="82" spans="1:10" x14ac:dyDescent="0.2">
      <c r="J82" s="3"/>
    </row>
    <row r="83" spans="1:10" x14ac:dyDescent="0.2">
      <c r="J83" s="3"/>
    </row>
    <row r="84" spans="1:10" x14ac:dyDescent="0.2">
      <c r="A84" s="3"/>
      <c r="B84" s="3"/>
      <c r="C84" s="3"/>
      <c r="D84" s="3"/>
      <c r="E84" s="4"/>
      <c r="J84" s="3"/>
    </row>
    <row r="85" spans="1:10" x14ac:dyDescent="0.2">
      <c r="A85" s="3"/>
      <c r="B85" s="3"/>
      <c r="C85" s="3"/>
      <c r="D85" s="3"/>
      <c r="E85" s="4"/>
      <c r="J85" s="3"/>
    </row>
  </sheetData>
  <mergeCells count="4">
    <mergeCell ref="J1:K1"/>
    <mergeCell ref="E4:E5"/>
    <mergeCell ref="K4:K5"/>
    <mergeCell ref="A2:K2"/>
  </mergeCells>
  <phoneticPr fontId="0" type="noConversion"/>
  <pageMargins left="0.75" right="0.75" top="1" bottom="1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1"/>
  <sheetViews>
    <sheetView zoomScaleNormal="100" zoomScaleSheetLayoutView="75" workbookViewId="0">
      <selection activeCell="B2" sqref="B2:K2"/>
    </sheetView>
  </sheetViews>
  <sheetFormatPr defaultRowHeight="12" x14ac:dyDescent="0.2"/>
  <cols>
    <col min="1" max="1" width="4.85546875" style="7" customWidth="1"/>
    <col min="2" max="2" width="7.28515625" style="7" customWidth="1"/>
    <col min="3" max="3" width="8.140625" style="7" customWidth="1"/>
    <col min="4" max="4" width="3.28515625" style="7" customWidth="1"/>
    <col min="5" max="5" width="11.140625" style="7" customWidth="1"/>
    <col min="6" max="6" width="9.5703125" style="7" customWidth="1"/>
    <col min="7" max="7" width="5.28515625" style="7" customWidth="1"/>
    <col min="8" max="9" width="7.85546875" style="7" customWidth="1"/>
    <col min="10" max="10" width="4" style="7" customWidth="1"/>
    <col min="11" max="11" width="12.5703125" style="7" customWidth="1"/>
    <col min="12" max="12" width="10.85546875" style="7" customWidth="1"/>
    <col min="13" max="13" width="4" style="7" customWidth="1"/>
    <col min="14" max="14" width="12" style="7" bestFit="1" customWidth="1"/>
    <col min="15" max="16384" width="9.140625" style="7"/>
  </cols>
  <sheetData>
    <row r="1" spans="1:21" ht="19.5" customHeight="1" x14ac:dyDescent="0.25">
      <c r="J1" s="34" t="s">
        <v>5</v>
      </c>
      <c r="K1" s="34"/>
      <c r="L1" s="34"/>
      <c r="O1"/>
    </row>
    <row r="2" spans="1:21" ht="12.75" x14ac:dyDescent="0.2">
      <c r="B2" s="36" t="s">
        <v>12</v>
      </c>
      <c r="C2" s="36"/>
      <c r="D2" s="36"/>
      <c r="E2" s="36"/>
      <c r="F2" s="36"/>
      <c r="G2" s="38"/>
      <c r="H2" s="38"/>
      <c r="I2" s="38"/>
      <c r="J2" s="38"/>
      <c r="K2" s="38"/>
      <c r="L2" s="1"/>
      <c r="M2" s="1"/>
    </row>
    <row r="3" spans="1:21" ht="16.5" customHeight="1" x14ac:dyDescent="0.2">
      <c r="B3" s="6"/>
      <c r="C3" s="6"/>
      <c r="D3" s="6"/>
      <c r="E3" s="6"/>
      <c r="F3" s="6"/>
      <c r="G3" s="6"/>
      <c r="H3" s="6"/>
      <c r="I3" s="6"/>
      <c r="J3" s="6"/>
      <c r="L3" s="6"/>
    </row>
    <row r="4" spans="1:21" ht="30.75" customHeight="1" x14ac:dyDescent="0.2">
      <c r="A4" s="18"/>
      <c r="B4" s="25" t="s">
        <v>10</v>
      </c>
      <c r="C4" s="1"/>
      <c r="D4" s="18"/>
      <c r="E4" s="18"/>
      <c r="F4" s="35" t="s">
        <v>4</v>
      </c>
      <c r="G4" s="19"/>
      <c r="H4" s="1" t="s">
        <v>0</v>
      </c>
      <c r="I4" s="1"/>
      <c r="J4" s="18"/>
      <c r="K4" s="18"/>
      <c r="L4" s="35" t="s">
        <v>4</v>
      </c>
    </row>
    <row r="5" spans="1:21" ht="12.75" x14ac:dyDescent="0.2">
      <c r="A5" s="18"/>
      <c r="B5" s="2" t="s">
        <v>1</v>
      </c>
      <c r="C5" s="2" t="s">
        <v>2</v>
      </c>
      <c r="D5" s="2"/>
      <c r="E5" s="2" t="s">
        <v>3</v>
      </c>
      <c r="F5" s="37"/>
      <c r="G5" s="19"/>
      <c r="H5" s="2" t="s">
        <v>1</v>
      </c>
      <c r="I5" s="2" t="s">
        <v>2</v>
      </c>
      <c r="J5" s="2"/>
      <c r="K5" s="27" t="s">
        <v>3</v>
      </c>
      <c r="L5" s="37"/>
    </row>
    <row r="6" spans="1:21" ht="12.75" x14ac:dyDescent="0.2">
      <c r="A6" s="18"/>
      <c r="B6" s="20">
        <v>1</v>
      </c>
      <c r="C6" s="20">
        <f>Instructions!B7</f>
        <v>1082</v>
      </c>
      <c r="D6" s="20"/>
      <c r="E6" s="28">
        <v>1</v>
      </c>
      <c r="F6" s="21">
        <f>E6/C6</f>
        <v>9.2421441774491681E-4</v>
      </c>
      <c r="G6" s="19"/>
      <c r="H6" s="20">
        <f>IF(OR(C62=" ",C62="+")," ",C62+1)</f>
        <v>2651</v>
      </c>
      <c r="I6" s="20">
        <f>IF(H6=" "," ",IF(H6&gt;4050,"+",C62+28))</f>
        <v>2678</v>
      </c>
      <c r="J6" s="20"/>
      <c r="K6" s="28">
        <f>IF(H6&lt;500, " ",IF(H6&gt;4050,"3 percent of income",E62+1))</f>
        <v>70</v>
      </c>
      <c r="L6" s="22">
        <f>IF(H6&lt;500, " ",IF(H6&gt;4050,0.03,E62/C62))</f>
        <v>2.6037735849056602E-2</v>
      </c>
    </row>
    <row r="7" spans="1:21" ht="12.75" x14ac:dyDescent="0.2">
      <c r="A7" s="18"/>
      <c r="B7" s="20">
        <f>C6+1</f>
        <v>1083</v>
      </c>
      <c r="C7" s="20">
        <f>IF(B7=" "," ",IF(B7&gt;4050,"+",C6+28))</f>
        <v>1110</v>
      </c>
      <c r="D7" s="20"/>
      <c r="E7" s="28">
        <f>INT(Instructions!B7/28)-24</f>
        <v>14</v>
      </c>
      <c r="F7" s="21">
        <f>E7/C7</f>
        <v>1.2612612612612612E-2</v>
      </c>
      <c r="G7" s="19"/>
      <c r="H7" s="20">
        <f t="shared" ref="H7:H63" si="0">IF(OR(I6=" ",I6="+")," ",I6+1)</f>
        <v>2679</v>
      </c>
      <c r="I7" s="20">
        <f t="shared" ref="I7:I55" si="1">IF(H7=" "," ",IF(H7&gt;4050,"+",I6+28))</f>
        <v>2706</v>
      </c>
      <c r="J7" s="20"/>
      <c r="K7" s="28">
        <f t="shared" ref="K7:K55" si="2">IF(H7&lt;500, " ",IF(H7&gt;4050,"3 percent of income",K6+1))</f>
        <v>71</v>
      </c>
      <c r="L7" s="22">
        <f t="shared" ref="L7:L55" si="3">IF(H7&lt;500, " ",IF(H7&gt;4050,0.03,K6/I6))</f>
        <v>2.6138909634055265E-2</v>
      </c>
      <c r="M7" s="8"/>
    </row>
    <row r="8" spans="1:21" ht="12.75" x14ac:dyDescent="0.2">
      <c r="A8" s="18"/>
      <c r="B8" s="20">
        <f t="shared" ref="B8:B62" si="4">IF(OR(C7=" ",C7="+")," ",C7+1)</f>
        <v>1111</v>
      </c>
      <c r="C8" s="20">
        <f>IF(B8=" "," ",IF(B8&gt;4050,"+",C7+28))</f>
        <v>1138</v>
      </c>
      <c r="D8" s="20"/>
      <c r="E8" s="28">
        <f>IF(B8&lt;500, " ",IF(B8&gt;4050,"3 percent of income",E7+1))</f>
        <v>15</v>
      </c>
      <c r="F8" s="22">
        <f>IF(B8&lt;500, " ",IF(B8&gt;4050,0.03,E7/C7))</f>
        <v>1.2612612612612612E-2</v>
      </c>
      <c r="G8" s="19"/>
      <c r="H8" s="20">
        <f t="shared" si="0"/>
        <v>2707</v>
      </c>
      <c r="I8" s="20">
        <f t="shared" si="1"/>
        <v>2734</v>
      </c>
      <c r="J8" s="20"/>
      <c r="K8" s="28">
        <f t="shared" si="2"/>
        <v>72</v>
      </c>
      <c r="L8" s="22">
        <f t="shared" si="3"/>
        <v>2.6237989652623799E-2</v>
      </c>
      <c r="M8" s="8"/>
      <c r="R8" s="8"/>
      <c r="S8" s="8"/>
      <c r="T8" s="3"/>
      <c r="U8" s="8"/>
    </row>
    <row r="9" spans="1:21" ht="12.75" x14ac:dyDescent="0.2">
      <c r="A9" s="18"/>
      <c r="B9" s="20">
        <f t="shared" si="4"/>
        <v>1139</v>
      </c>
      <c r="C9" s="20">
        <f t="shared" ref="C9:C62" si="5">IF(B9=" "," ",IF(B9&gt;4050,"+",C8+28))</f>
        <v>1166</v>
      </c>
      <c r="D9" s="20"/>
      <c r="E9" s="28">
        <f t="shared" ref="E9:E62" si="6">IF(B9&lt;500, " ",IF(B9&gt;4050,"3 percent of income",E8+1))</f>
        <v>16</v>
      </c>
      <c r="F9" s="22">
        <f t="shared" ref="F9:F62" si="7">IF(B9&lt;500, " ",IF(B9&gt;4050,0.03,E8/C8))</f>
        <v>1.3181019332161687E-2</v>
      </c>
      <c r="G9" s="19"/>
      <c r="H9" s="20">
        <f t="shared" si="0"/>
        <v>2735</v>
      </c>
      <c r="I9" s="20">
        <f t="shared" si="1"/>
        <v>2762</v>
      </c>
      <c r="J9" s="20"/>
      <c r="K9" s="28">
        <f t="shared" si="2"/>
        <v>73</v>
      </c>
      <c r="L9" s="22">
        <f t="shared" si="3"/>
        <v>2.6335040234089245E-2</v>
      </c>
      <c r="M9" s="8"/>
    </row>
    <row r="10" spans="1:21" ht="12.75" x14ac:dyDescent="0.2">
      <c r="A10" s="18"/>
      <c r="B10" s="20">
        <f t="shared" si="4"/>
        <v>1167</v>
      </c>
      <c r="C10" s="20">
        <f t="shared" si="5"/>
        <v>1194</v>
      </c>
      <c r="D10" s="20"/>
      <c r="E10" s="28">
        <f>IF(B10&lt;500, " ",IF(B10&gt;4050,"3 % of income",E9+1))</f>
        <v>17</v>
      </c>
      <c r="F10" s="22">
        <f t="shared" si="7"/>
        <v>1.3722126929674099E-2</v>
      </c>
      <c r="G10" s="19"/>
      <c r="H10" s="20">
        <f t="shared" si="0"/>
        <v>2763</v>
      </c>
      <c r="I10" s="20">
        <f t="shared" si="1"/>
        <v>2790</v>
      </c>
      <c r="J10" s="20"/>
      <c r="K10" s="28">
        <f t="shared" si="2"/>
        <v>74</v>
      </c>
      <c r="L10" s="22">
        <f t="shared" si="3"/>
        <v>2.6430123099203475E-2</v>
      </c>
      <c r="M10" s="8"/>
      <c r="O10" s="8"/>
    </row>
    <row r="11" spans="1:21" ht="12.75" x14ac:dyDescent="0.2">
      <c r="A11" s="18"/>
      <c r="B11" s="20">
        <f t="shared" si="4"/>
        <v>1195</v>
      </c>
      <c r="C11" s="20">
        <f t="shared" si="5"/>
        <v>1222</v>
      </c>
      <c r="D11" s="20"/>
      <c r="E11" s="28">
        <f t="shared" si="6"/>
        <v>18</v>
      </c>
      <c r="F11" s="22">
        <f t="shared" si="7"/>
        <v>1.423785594639866E-2</v>
      </c>
      <c r="G11" s="19"/>
      <c r="H11" s="20">
        <f t="shared" si="0"/>
        <v>2791</v>
      </c>
      <c r="I11" s="20">
        <f t="shared" si="1"/>
        <v>2818</v>
      </c>
      <c r="J11" s="20"/>
      <c r="K11" s="28">
        <f t="shared" si="2"/>
        <v>75</v>
      </c>
      <c r="L11" s="22">
        <f t="shared" si="3"/>
        <v>2.6523297491039426E-2</v>
      </c>
      <c r="M11" s="8"/>
      <c r="O11" s="8"/>
    </row>
    <row r="12" spans="1:21" ht="12.75" x14ac:dyDescent="0.2">
      <c r="A12" s="18"/>
      <c r="B12" s="20">
        <f t="shared" si="4"/>
        <v>1223</v>
      </c>
      <c r="C12" s="20">
        <f t="shared" si="5"/>
        <v>1250</v>
      </c>
      <c r="D12" s="20"/>
      <c r="E12" s="28">
        <f t="shared" si="6"/>
        <v>19</v>
      </c>
      <c r="F12" s="22">
        <f t="shared" si="7"/>
        <v>1.4729950900163666E-2</v>
      </c>
      <c r="G12" s="19"/>
      <c r="H12" s="20">
        <f t="shared" si="0"/>
        <v>2819</v>
      </c>
      <c r="I12" s="20">
        <f t="shared" si="1"/>
        <v>2846</v>
      </c>
      <c r="J12" s="20"/>
      <c r="K12" s="28">
        <f t="shared" si="2"/>
        <v>76</v>
      </c>
      <c r="L12" s="22">
        <f t="shared" si="3"/>
        <v>2.6614620298083747E-2</v>
      </c>
      <c r="M12" s="8"/>
      <c r="O12" s="8"/>
    </row>
    <row r="13" spans="1:21" ht="12.75" x14ac:dyDescent="0.2">
      <c r="A13" s="18"/>
      <c r="B13" s="20">
        <f t="shared" si="4"/>
        <v>1251</v>
      </c>
      <c r="C13" s="20">
        <f t="shared" si="5"/>
        <v>1278</v>
      </c>
      <c r="D13" s="20"/>
      <c r="E13" s="28">
        <f t="shared" si="6"/>
        <v>20</v>
      </c>
      <c r="F13" s="22">
        <f t="shared" si="7"/>
        <v>1.52E-2</v>
      </c>
      <c r="G13" s="19"/>
      <c r="H13" s="20">
        <f t="shared" si="0"/>
        <v>2847</v>
      </c>
      <c r="I13" s="20">
        <f t="shared" si="1"/>
        <v>2874</v>
      </c>
      <c r="J13" s="20"/>
      <c r="K13" s="28">
        <f t="shared" si="2"/>
        <v>77</v>
      </c>
      <c r="L13" s="22">
        <f t="shared" si="3"/>
        <v>2.6704146170063246E-2</v>
      </c>
      <c r="M13" s="8"/>
      <c r="O13" s="8"/>
    </row>
    <row r="14" spans="1:21" ht="12.75" x14ac:dyDescent="0.2">
      <c r="A14" s="18"/>
      <c r="B14" s="20">
        <f t="shared" si="4"/>
        <v>1279</v>
      </c>
      <c r="C14" s="20">
        <f t="shared" si="5"/>
        <v>1306</v>
      </c>
      <c r="D14" s="20"/>
      <c r="E14" s="28">
        <f t="shared" si="6"/>
        <v>21</v>
      </c>
      <c r="F14" s="22">
        <f t="shared" si="7"/>
        <v>1.5649452269170579E-2</v>
      </c>
      <c r="G14" s="19"/>
      <c r="H14" s="20">
        <f t="shared" si="0"/>
        <v>2875</v>
      </c>
      <c r="I14" s="20">
        <f t="shared" si="1"/>
        <v>2902</v>
      </c>
      <c r="J14" s="20"/>
      <c r="K14" s="28">
        <f t="shared" si="2"/>
        <v>78</v>
      </c>
      <c r="L14" s="22">
        <f t="shared" si="3"/>
        <v>2.6791927627000695E-2</v>
      </c>
      <c r="M14" s="8"/>
      <c r="O14" s="8"/>
    </row>
    <row r="15" spans="1:21" ht="12.75" x14ac:dyDescent="0.2">
      <c r="A15" s="18"/>
      <c r="B15" s="20">
        <f t="shared" si="4"/>
        <v>1307</v>
      </c>
      <c r="C15" s="20">
        <f t="shared" si="5"/>
        <v>1334</v>
      </c>
      <c r="D15" s="20"/>
      <c r="E15" s="28">
        <f t="shared" si="6"/>
        <v>22</v>
      </c>
      <c r="F15" s="22">
        <f t="shared" si="7"/>
        <v>1.6079632465543645E-2</v>
      </c>
      <c r="G15" s="19"/>
      <c r="H15" s="20">
        <f t="shared" si="0"/>
        <v>2903</v>
      </c>
      <c r="I15" s="20">
        <f t="shared" si="1"/>
        <v>2930</v>
      </c>
      <c r="J15" s="20"/>
      <c r="K15" s="28">
        <f t="shared" si="2"/>
        <v>79</v>
      </c>
      <c r="L15" s="22">
        <f t="shared" si="3"/>
        <v>2.6878015161957272E-2</v>
      </c>
      <c r="M15" s="8"/>
      <c r="O15" s="8"/>
    </row>
    <row r="16" spans="1:21" ht="12.75" x14ac:dyDescent="0.2">
      <c r="A16" s="18"/>
      <c r="B16" s="20">
        <f t="shared" si="4"/>
        <v>1335</v>
      </c>
      <c r="C16" s="20">
        <f t="shared" si="5"/>
        <v>1362</v>
      </c>
      <c r="D16" s="20"/>
      <c r="E16" s="28">
        <f t="shared" si="6"/>
        <v>23</v>
      </c>
      <c r="F16" s="22">
        <f t="shared" si="7"/>
        <v>1.6491754122938532E-2</v>
      </c>
      <c r="G16" s="19"/>
      <c r="H16" s="20">
        <f t="shared" si="0"/>
        <v>2931</v>
      </c>
      <c r="I16" s="20">
        <f t="shared" si="1"/>
        <v>2958</v>
      </c>
      <c r="J16" s="20"/>
      <c r="K16" s="28">
        <f t="shared" si="2"/>
        <v>80</v>
      </c>
      <c r="L16" s="22">
        <f t="shared" si="3"/>
        <v>2.6962457337883959E-2</v>
      </c>
      <c r="M16" s="8"/>
      <c r="O16" s="8"/>
    </row>
    <row r="17" spans="1:15" ht="12.75" x14ac:dyDescent="0.2">
      <c r="A17" s="18"/>
      <c r="B17" s="20">
        <f t="shared" si="4"/>
        <v>1363</v>
      </c>
      <c r="C17" s="20">
        <f t="shared" si="5"/>
        <v>1390</v>
      </c>
      <c r="D17" s="20"/>
      <c r="E17" s="28">
        <f t="shared" si="6"/>
        <v>24</v>
      </c>
      <c r="F17" s="22">
        <f t="shared" si="7"/>
        <v>1.6886930983847283E-2</v>
      </c>
      <c r="G17" s="19"/>
      <c r="H17" s="20">
        <f t="shared" si="0"/>
        <v>2959</v>
      </c>
      <c r="I17" s="20">
        <f t="shared" si="1"/>
        <v>2986</v>
      </c>
      <c r="J17" s="20"/>
      <c r="K17" s="28">
        <f t="shared" si="2"/>
        <v>81</v>
      </c>
      <c r="L17" s="22">
        <f t="shared" si="3"/>
        <v>2.7045300878972278E-2</v>
      </c>
      <c r="M17" s="8"/>
      <c r="O17" s="8"/>
    </row>
    <row r="18" spans="1:15" ht="12.75" x14ac:dyDescent="0.2">
      <c r="A18" s="18"/>
      <c r="B18" s="20">
        <f t="shared" si="4"/>
        <v>1391</v>
      </c>
      <c r="C18" s="20">
        <f t="shared" si="5"/>
        <v>1418</v>
      </c>
      <c r="D18" s="20"/>
      <c r="E18" s="28">
        <f t="shared" si="6"/>
        <v>25</v>
      </c>
      <c r="F18" s="22">
        <f t="shared" si="7"/>
        <v>1.7266187050359712E-2</v>
      </c>
      <c r="G18" s="19"/>
      <c r="H18" s="20">
        <f t="shared" si="0"/>
        <v>2987</v>
      </c>
      <c r="I18" s="20">
        <f t="shared" si="1"/>
        <v>3014</v>
      </c>
      <c r="J18" s="20"/>
      <c r="K18" s="28">
        <f t="shared" si="2"/>
        <v>82</v>
      </c>
      <c r="L18" s="22">
        <f t="shared" si="3"/>
        <v>2.7126590756865371E-2</v>
      </c>
      <c r="M18" s="8"/>
      <c r="O18" s="8"/>
    </row>
    <row r="19" spans="1:15" ht="12.75" x14ac:dyDescent="0.2">
      <c r="A19" s="18"/>
      <c r="B19" s="20">
        <f t="shared" si="4"/>
        <v>1419</v>
      </c>
      <c r="C19" s="20">
        <f t="shared" si="5"/>
        <v>1446</v>
      </c>
      <c r="D19" s="20"/>
      <c r="E19" s="28">
        <f t="shared" si="6"/>
        <v>26</v>
      </c>
      <c r="F19" s="22">
        <f t="shared" si="7"/>
        <v>1.763046544428773E-2</v>
      </c>
      <c r="G19" s="19"/>
      <c r="H19" s="20">
        <f t="shared" si="0"/>
        <v>3015</v>
      </c>
      <c r="I19" s="20">
        <f t="shared" si="1"/>
        <v>3042</v>
      </c>
      <c r="J19" s="20"/>
      <c r="K19" s="28">
        <f t="shared" si="2"/>
        <v>83</v>
      </c>
      <c r="L19" s="22">
        <f t="shared" si="3"/>
        <v>2.7206370272063702E-2</v>
      </c>
      <c r="M19" s="8"/>
      <c r="O19" s="8"/>
    </row>
    <row r="20" spans="1:15" ht="12.75" x14ac:dyDescent="0.2">
      <c r="A20" s="18"/>
      <c r="B20" s="20">
        <f t="shared" si="4"/>
        <v>1447</v>
      </c>
      <c r="C20" s="20">
        <f t="shared" si="5"/>
        <v>1474</v>
      </c>
      <c r="D20" s="20"/>
      <c r="E20" s="28">
        <f t="shared" si="6"/>
        <v>27</v>
      </c>
      <c r="F20" s="22">
        <f t="shared" si="7"/>
        <v>1.7980636237897647E-2</v>
      </c>
      <c r="G20" s="19"/>
      <c r="H20" s="20">
        <f t="shared" si="0"/>
        <v>3043</v>
      </c>
      <c r="I20" s="20">
        <f t="shared" si="1"/>
        <v>3070</v>
      </c>
      <c r="J20" s="20"/>
      <c r="K20" s="28">
        <f t="shared" si="2"/>
        <v>84</v>
      </c>
      <c r="L20" s="22">
        <f t="shared" si="3"/>
        <v>2.7284681130834976E-2</v>
      </c>
      <c r="M20" s="8"/>
      <c r="O20" s="8"/>
    </row>
    <row r="21" spans="1:15" ht="12.75" x14ac:dyDescent="0.2">
      <c r="A21" s="18"/>
      <c r="B21" s="20">
        <f t="shared" si="4"/>
        <v>1475</v>
      </c>
      <c r="C21" s="20">
        <f t="shared" si="5"/>
        <v>1502</v>
      </c>
      <c r="D21" s="20"/>
      <c r="E21" s="28">
        <f t="shared" si="6"/>
        <v>28</v>
      </c>
      <c r="F21" s="22">
        <f t="shared" si="7"/>
        <v>1.8317503392130258E-2</v>
      </c>
      <c r="G21" s="19"/>
      <c r="H21" s="20">
        <f t="shared" si="0"/>
        <v>3071</v>
      </c>
      <c r="I21" s="20">
        <f t="shared" si="1"/>
        <v>3098</v>
      </c>
      <c r="J21" s="20"/>
      <c r="K21" s="28">
        <f t="shared" si="2"/>
        <v>85</v>
      </c>
      <c r="L21" s="22">
        <f t="shared" si="3"/>
        <v>2.736156351791531E-2</v>
      </c>
      <c r="M21" s="8"/>
      <c r="O21" s="8"/>
    </row>
    <row r="22" spans="1:15" ht="12.75" x14ac:dyDescent="0.2">
      <c r="A22" s="18"/>
      <c r="B22" s="20">
        <f t="shared" si="4"/>
        <v>1503</v>
      </c>
      <c r="C22" s="20">
        <f t="shared" si="5"/>
        <v>1530</v>
      </c>
      <c r="D22" s="20"/>
      <c r="E22" s="28">
        <f t="shared" si="6"/>
        <v>29</v>
      </c>
      <c r="F22" s="22">
        <f t="shared" si="7"/>
        <v>1.8641810918774968E-2</v>
      </c>
      <c r="G22" s="19"/>
      <c r="H22" s="20">
        <f t="shared" si="0"/>
        <v>3099</v>
      </c>
      <c r="I22" s="20">
        <f t="shared" si="1"/>
        <v>3126</v>
      </c>
      <c r="J22" s="20"/>
      <c r="K22" s="28">
        <f t="shared" si="2"/>
        <v>86</v>
      </c>
      <c r="L22" s="22">
        <f t="shared" si="3"/>
        <v>2.7437056165267915E-2</v>
      </c>
      <c r="M22" s="8"/>
      <c r="O22" s="8"/>
    </row>
    <row r="23" spans="1:15" ht="12.75" x14ac:dyDescent="0.2">
      <c r="A23" s="18"/>
      <c r="B23" s="20">
        <f t="shared" si="4"/>
        <v>1531</v>
      </c>
      <c r="C23" s="20">
        <f t="shared" si="5"/>
        <v>1558</v>
      </c>
      <c r="D23" s="20"/>
      <c r="E23" s="28">
        <f t="shared" si="6"/>
        <v>30</v>
      </c>
      <c r="F23" s="22">
        <f t="shared" si="7"/>
        <v>1.895424836601307E-2</v>
      </c>
      <c r="G23" s="19"/>
      <c r="H23" s="20">
        <f t="shared" si="0"/>
        <v>3127</v>
      </c>
      <c r="I23" s="20">
        <f t="shared" si="1"/>
        <v>3154</v>
      </c>
      <c r="J23" s="20"/>
      <c r="K23" s="28">
        <f t="shared" si="2"/>
        <v>87</v>
      </c>
      <c r="L23" s="22">
        <f t="shared" si="3"/>
        <v>2.7511196417146513E-2</v>
      </c>
      <c r="M23" s="8"/>
      <c r="O23" s="8"/>
    </row>
    <row r="24" spans="1:15" ht="12.75" x14ac:dyDescent="0.2">
      <c r="A24" s="18"/>
      <c r="B24" s="20">
        <f t="shared" si="4"/>
        <v>1559</v>
      </c>
      <c r="C24" s="20">
        <f t="shared" si="5"/>
        <v>1586</v>
      </c>
      <c r="D24" s="20"/>
      <c r="E24" s="28">
        <f t="shared" si="6"/>
        <v>31</v>
      </c>
      <c r="F24" s="22">
        <f t="shared" si="7"/>
        <v>1.9255455712451863E-2</v>
      </c>
      <c r="G24" s="19"/>
      <c r="H24" s="20">
        <f t="shared" si="0"/>
        <v>3155</v>
      </c>
      <c r="I24" s="20">
        <f t="shared" si="1"/>
        <v>3182</v>
      </c>
      <c r="J24" s="20"/>
      <c r="K24" s="28">
        <f t="shared" si="2"/>
        <v>88</v>
      </c>
      <c r="L24" s="22">
        <f t="shared" si="3"/>
        <v>2.7584020291693087E-2</v>
      </c>
      <c r="M24" s="8"/>
      <c r="O24" s="8"/>
    </row>
    <row r="25" spans="1:15" ht="12.75" x14ac:dyDescent="0.2">
      <c r="A25" s="18"/>
      <c r="B25" s="20">
        <f t="shared" si="4"/>
        <v>1587</v>
      </c>
      <c r="C25" s="20">
        <f t="shared" si="5"/>
        <v>1614</v>
      </c>
      <c r="D25" s="20"/>
      <c r="E25" s="28">
        <f t="shared" si="6"/>
        <v>32</v>
      </c>
      <c r="F25" s="22">
        <f t="shared" si="7"/>
        <v>1.9546027742749054E-2</v>
      </c>
      <c r="G25" s="19"/>
      <c r="H25" s="20">
        <f t="shared" si="0"/>
        <v>3183</v>
      </c>
      <c r="I25" s="20">
        <f t="shared" si="1"/>
        <v>3210</v>
      </c>
      <c r="J25" s="20"/>
      <c r="K25" s="28">
        <f t="shared" si="2"/>
        <v>89</v>
      </c>
      <c r="L25" s="22">
        <f t="shared" si="3"/>
        <v>2.765556253928347E-2</v>
      </c>
      <c r="M25" s="8"/>
      <c r="O25" s="8"/>
    </row>
    <row r="26" spans="1:15" ht="12.75" x14ac:dyDescent="0.2">
      <c r="A26" s="18"/>
      <c r="B26" s="20">
        <f t="shared" si="4"/>
        <v>1615</v>
      </c>
      <c r="C26" s="20">
        <f t="shared" si="5"/>
        <v>1642</v>
      </c>
      <c r="D26" s="20"/>
      <c r="E26" s="28">
        <f t="shared" si="6"/>
        <v>33</v>
      </c>
      <c r="F26" s="22">
        <f t="shared" si="7"/>
        <v>1.9826517967781909E-2</v>
      </c>
      <c r="G26" s="19"/>
      <c r="H26" s="20">
        <f t="shared" si="0"/>
        <v>3211</v>
      </c>
      <c r="I26" s="20">
        <f t="shared" si="1"/>
        <v>3238</v>
      </c>
      <c r="J26" s="20"/>
      <c r="K26" s="28">
        <f t="shared" si="2"/>
        <v>90</v>
      </c>
      <c r="L26" s="22">
        <f t="shared" si="3"/>
        <v>2.7725856697819316E-2</v>
      </c>
      <c r="O26" s="8"/>
    </row>
    <row r="27" spans="1:15" ht="12.75" x14ac:dyDescent="0.2">
      <c r="A27" s="18"/>
      <c r="B27" s="20">
        <f t="shared" si="4"/>
        <v>1643</v>
      </c>
      <c r="C27" s="20">
        <f t="shared" si="5"/>
        <v>1670</v>
      </c>
      <c r="D27" s="20"/>
      <c r="E27" s="28">
        <f t="shared" si="6"/>
        <v>34</v>
      </c>
      <c r="F27" s="22">
        <f t="shared" si="7"/>
        <v>2.0097442143727162E-2</v>
      </c>
      <c r="G27" s="19"/>
      <c r="H27" s="20">
        <f t="shared" si="0"/>
        <v>3239</v>
      </c>
      <c r="I27" s="20">
        <f t="shared" si="1"/>
        <v>3266</v>
      </c>
      <c r="J27" s="20"/>
      <c r="K27" s="28">
        <f t="shared" si="2"/>
        <v>91</v>
      </c>
      <c r="L27" s="22">
        <f t="shared" si="3"/>
        <v>2.7794935145151328E-2</v>
      </c>
      <c r="O27" s="8"/>
    </row>
    <row r="28" spans="1:15" ht="12.75" x14ac:dyDescent="0.2">
      <c r="A28" s="18"/>
      <c r="B28" s="20">
        <f t="shared" si="4"/>
        <v>1671</v>
      </c>
      <c r="C28" s="20">
        <f t="shared" si="5"/>
        <v>1698</v>
      </c>
      <c r="D28" s="20"/>
      <c r="E28" s="28">
        <f t="shared" si="6"/>
        <v>35</v>
      </c>
      <c r="F28" s="22">
        <f t="shared" si="7"/>
        <v>2.0359281437125749E-2</v>
      </c>
      <c r="G28" s="19"/>
      <c r="H28" s="20">
        <f t="shared" si="0"/>
        <v>3267</v>
      </c>
      <c r="I28" s="20">
        <f t="shared" si="1"/>
        <v>3294</v>
      </c>
      <c r="J28" s="20"/>
      <c r="K28" s="28">
        <f t="shared" si="2"/>
        <v>92</v>
      </c>
      <c r="L28" s="22">
        <f t="shared" si="3"/>
        <v>2.7862829148805879E-2</v>
      </c>
      <c r="O28" s="8"/>
    </row>
    <row r="29" spans="1:15" ht="12.75" x14ac:dyDescent="0.2">
      <c r="A29" s="18"/>
      <c r="B29" s="20">
        <f t="shared" si="4"/>
        <v>1699</v>
      </c>
      <c r="C29" s="20">
        <f t="shared" si="5"/>
        <v>1726</v>
      </c>
      <c r="D29" s="20"/>
      <c r="E29" s="28">
        <f t="shared" si="6"/>
        <v>36</v>
      </c>
      <c r="F29" s="22">
        <f t="shared" si="7"/>
        <v>2.0612485276796232E-2</v>
      </c>
      <c r="G29" s="19"/>
      <c r="H29" s="20">
        <f t="shared" si="0"/>
        <v>3295</v>
      </c>
      <c r="I29" s="20">
        <f t="shared" si="1"/>
        <v>3322</v>
      </c>
      <c r="J29" s="20"/>
      <c r="K29" s="28">
        <f t="shared" si="2"/>
        <v>93</v>
      </c>
      <c r="L29" s="22">
        <f t="shared" si="3"/>
        <v>2.7929568913175471E-2</v>
      </c>
      <c r="O29" s="8"/>
    </row>
    <row r="30" spans="1:15" ht="12.75" x14ac:dyDescent="0.2">
      <c r="A30" s="18"/>
      <c r="B30" s="20">
        <f t="shared" si="4"/>
        <v>1727</v>
      </c>
      <c r="C30" s="20">
        <f t="shared" si="5"/>
        <v>1754</v>
      </c>
      <c r="D30" s="20"/>
      <c r="E30" s="28">
        <f t="shared" si="6"/>
        <v>37</v>
      </c>
      <c r="F30" s="22">
        <f t="shared" si="7"/>
        <v>2.085747392815759E-2</v>
      </c>
      <c r="G30" s="19"/>
      <c r="H30" s="20">
        <f t="shared" si="0"/>
        <v>3323</v>
      </c>
      <c r="I30" s="20">
        <f t="shared" si="1"/>
        <v>3350</v>
      </c>
      <c r="J30" s="20"/>
      <c r="K30" s="28">
        <f t="shared" si="2"/>
        <v>94</v>
      </c>
      <c r="L30" s="22">
        <f t="shared" si="3"/>
        <v>2.7995183624322698E-2</v>
      </c>
      <c r="O30" s="8"/>
    </row>
    <row r="31" spans="1:15" ht="12.75" x14ac:dyDescent="0.2">
      <c r="A31" s="18"/>
      <c r="B31" s="20">
        <f t="shared" si="4"/>
        <v>1755</v>
      </c>
      <c r="C31" s="20">
        <f t="shared" si="5"/>
        <v>1782</v>
      </c>
      <c r="D31" s="20"/>
      <c r="E31" s="28">
        <f t="shared" si="6"/>
        <v>38</v>
      </c>
      <c r="F31" s="22">
        <f t="shared" si="7"/>
        <v>2.1094640820980615E-2</v>
      </c>
      <c r="G31" s="19"/>
      <c r="H31" s="20">
        <f t="shared" si="0"/>
        <v>3351</v>
      </c>
      <c r="I31" s="20">
        <f t="shared" si="1"/>
        <v>3378</v>
      </c>
      <c r="J31" s="20"/>
      <c r="K31" s="28">
        <f t="shared" si="2"/>
        <v>95</v>
      </c>
      <c r="L31" s="22">
        <f t="shared" si="3"/>
        <v>2.8059701492537312E-2</v>
      </c>
      <c r="O31" s="8"/>
    </row>
    <row r="32" spans="1:15" ht="12.75" x14ac:dyDescent="0.2">
      <c r="A32" s="18"/>
      <c r="B32" s="20">
        <f t="shared" si="4"/>
        <v>1783</v>
      </c>
      <c r="C32" s="20">
        <f t="shared" si="5"/>
        <v>1810</v>
      </c>
      <c r="D32" s="20"/>
      <c r="E32" s="28">
        <f t="shared" si="6"/>
        <v>39</v>
      </c>
      <c r="F32" s="22">
        <f t="shared" si="7"/>
        <v>2.1324354657687991E-2</v>
      </c>
      <c r="G32" s="19"/>
      <c r="H32" s="20">
        <f t="shared" si="0"/>
        <v>3379</v>
      </c>
      <c r="I32" s="20">
        <f t="shared" si="1"/>
        <v>3406</v>
      </c>
      <c r="J32" s="20"/>
      <c r="K32" s="28">
        <f t="shared" si="2"/>
        <v>96</v>
      </c>
      <c r="L32" s="22">
        <f t="shared" si="3"/>
        <v>2.8123149792776792E-2</v>
      </c>
      <c r="O32" s="8"/>
    </row>
    <row r="33" spans="1:15" ht="12.75" x14ac:dyDescent="0.2">
      <c r="A33" s="18"/>
      <c r="B33" s="20">
        <f t="shared" si="4"/>
        <v>1811</v>
      </c>
      <c r="C33" s="20">
        <f t="shared" si="5"/>
        <v>1838</v>
      </c>
      <c r="D33" s="20"/>
      <c r="E33" s="28">
        <f t="shared" si="6"/>
        <v>40</v>
      </c>
      <c r="F33" s="22">
        <f t="shared" si="7"/>
        <v>2.1546961325966851E-2</v>
      </c>
      <c r="G33" s="19"/>
      <c r="H33" s="20">
        <f t="shared" si="0"/>
        <v>3407</v>
      </c>
      <c r="I33" s="20">
        <f t="shared" si="1"/>
        <v>3434</v>
      </c>
      <c r="J33" s="20"/>
      <c r="K33" s="28">
        <f t="shared" si="2"/>
        <v>97</v>
      </c>
      <c r="L33" s="22">
        <f t="shared" si="3"/>
        <v>2.8185554903112156E-2</v>
      </c>
      <c r="O33" s="8"/>
    </row>
    <row r="34" spans="1:15" ht="12.75" x14ac:dyDescent="0.2">
      <c r="A34" s="18"/>
      <c r="B34" s="20">
        <f t="shared" si="4"/>
        <v>1839</v>
      </c>
      <c r="C34" s="20">
        <f t="shared" si="5"/>
        <v>1866</v>
      </c>
      <c r="D34" s="20"/>
      <c r="E34" s="28">
        <f t="shared" si="6"/>
        <v>41</v>
      </c>
      <c r="F34" s="22">
        <f t="shared" si="7"/>
        <v>2.176278563656148E-2</v>
      </c>
      <c r="G34" s="19"/>
      <c r="H34" s="20">
        <f t="shared" si="0"/>
        <v>3435</v>
      </c>
      <c r="I34" s="20">
        <f t="shared" si="1"/>
        <v>3462</v>
      </c>
      <c r="J34" s="20"/>
      <c r="K34" s="28">
        <f t="shared" si="2"/>
        <v>98</v>
      </c>
      <c r="L34" s="22">
        <f t="shared" si="3"/>
        <v>2.8246942341292953E-2</v>
      </c>
      <c r="O34" s="8"/>
    </row>
    <row r="35" spans="1:15" ht="12.75" x14ac:dyDescent="0.2">
      <c r="A35" s="18"/>
      <c r="B35" s="20">
        <f t="shared" si="4"/>
        <v>1867</v>
      </c>
      <c r="C35" s="20">
        <f t="shared" si="5"/>
        <v>1894</v>
      </c>
      <c r="D35" s="20"/>
      <c r="E35" s="28">
        <f t="shared" si="6"/>
        <v>42</v>
      </c>
      <c r="F35" s="22">
        <f t="shared" si="7"/>
        <v>2.1972132904608789E-2</v>
      </c>
      <c r="G35" s="19"/>
      <c r="H35" s="20">
        <f t="shared" si="0"/>
        <v>3463</v>
      </c>
      <c r="I35" s="20">
        <f t="shared" si="1"/>
        <v>3490</v>
      </c>
      <c r="J35" s="20"/>
      <c r="K35" s="28">
        <f t="shared" si="2"/>
        <v>99</v>
      </c>
      <c r="L35" s="22">
        <f t="shared" si="3"/>
        <v>2.8307336799537841E-2</v>
      </c>
      <c r="O35" s="8"/>
    </row>
    <row r="36" spans="1:15" ht="12.75" x14ac:dyDescent="0.2">
      <c r="A36" s="18"/>
      <c r="B36" s="20">
        <f t="shared" si="4"/>
        <v>1895</v>
      </c>
      <c r="C36" s="20">
        <f t="shared" si="5"/>
        <v>1922</v>
      </c>
      <c r="D36" s="20"/>
      <c r="E36" s="28">
        <f t="shared" si="6"/>
        <v>43</v>
      </c>
      <c r="F36" s="22">
        <f t="shared" si="7"/>
        <v>2.2175290390707498E-2</v>
      </c>
      <c r="G36" s="19"/>
      <c r="H36" s="20">
        <f t="shared" si="0"/>
        <v>3491</v>
      </c>
      <c r="I36" s="20">
        <f t="shared" si="1"/>
        <v>3518</v>
      </c>
      <c r="J36" s="20"/>
      <c r="K36" s="28">
        <f t="shared" si="2"/>
        <v>100</v>
      </c>
      <c r="L36" s="22">
        <f t="shared" si="3"/>
        <v>2.8366762177650429E-2</v>
      </c>
      <c r="O36" s="8"/>
    </row>
    <row r="37" spans="1:15" ht="12.75" x14ac:dyDescent="0.2">
      <c r="A37" s="18"/>
      <c r="B37" s="20">
        <f t="shared" si="4"/>
        <v>1923</v>
      </c>
      <c r="C37" s="20">
        <f t="shared" si="5"/>
        <v>1950</v>
      </c>
      <c r="D37" s="20"/>
      <c r="E37" s="28">
        <f t="shared" si="6"/>
        <v>44</v>
      </c>
      <c r="F37" s="22">
        <f t="shared" si="7"/>
        <v>2.2372528616024973E-2</v>
      </c>
      <c r="G37" s="19"/>
      <c r="H37" s="20">
        <f t="shared" si="0"/>
        <v>3519</v>
      </c>
      <c r="I37" s="20">
        <f t="shared" si="1"/>
        <v>3546</v>
      </c>
      <c r="J37" s="20"/>
      <c r="K37" s="28">
        <f t="shared" si="2"/>
        <v>101</v>
      </c>
      <c r="L37" s="22">
        <f t="shared" si="3"/>
        <v>2.8425241614553724E-2</v>
      </c>
      <c r="O37" s="8"/>
    </row>
    <row r="38" spans="1:15" ht="12.75" x14ac:dyDescent="0.2">
      <c r="A38" s="18"/>
      <c r="B38" s="20">
        <f t="shared" si="4"/>
        <v>1951</v>
      </c>
      <c r="C38" s="20">
        <f t="shared" si="5"/>
        <v>1978</v>
      </c>
      <c r="D38" s="20"/>
      <c r="E38" s="28">
        <f t="shared" si="6"/>
        <v>45</v>
      </c>
      <c r="F38" s="22">
        <f t="shared" si="7"/>
        <v>2.2564102564102566E-2</v>
      </c>
      <c r="G38" s="19"/>
      <c r="H38" s="20">
        <f t="shared" si="0"/>
        <v>3547</v>
      </c>
      <c r="I38" s="20">
        <f t="shared" si="1"/>
        <v>3574</v>
      </c>
      <c r="J38" s="20"/>
      <c r="K38" s="28">
        <f t="shared" si="2"/>
        <v>102</v>
      </c>
      <c r="L38" s="22">
        <f t="shared" si="3"/>
        <v>2.8482797518330515E-2</v>
      </c>
      <c r="O38" s="8"/>
    </row>
    <row r="39" spans="1:15" ht="12.75" x14ac:dyDescent="0.2">
      <c r="A39" s="18"/>
      <c r="B39" s="20">
        <f t="shared" si="4"/>
        <v>1979</v>
      </c>
      <c r="C39" s="20">
        <f t="shared" si="5"/>
        <v>2006</v>
      </c>
      <c r="D39" s="20"/>
      <c r="E39" s="28">
        <f t="shared" si="6"/>
        <v>46</v>
      </c>
      <c r="F39" s="22">
        <f t="shared" si="7"/>
        <v>2.2750252780586452E-2</v>
      </c>
      <c r="G39" s="19"/>
      <c r="H39" s="20">
        <f t="shared" si="0"/>
        <v>3575</v>
      </c>
      <c r="I39" s="20">
        <f t="shared" si="1"/>
        <v>3602</v>
      </c>
      <c r="J39" s="20"/>
      <c r="K39" s="28">
        <f t="shared" si="2"/>
        <v>103</v>
      </c>
      <c r="L39" s="22">
        <f t="shared" si="3"/>
        <v>2.8539451594851706E-2</v>
      </c>
      <c r="O39" s="8"/>
    </row>
    <row r="40" spans="1:15" ht="12.75" x14ac:dyDescent="0.2">
      <c r="A40" s="18"/>
      <c r="B40" s="20">
        <f t="shared" si="4"/>
        <v>2007</v>
      </c>
      <c r="C40" s="20">
        <f t="shared" si="5"/>
        <v>2034</v>
      </c>
      <c r="D40" s="20"/>
      <c r="E40" s="28">
        <f t="shared" si="6"/>
        <v>47</v>
      </c>
      <c r="F40" s="22">
        <f t="shared" si="7"/>
        <v>2.2931206380857428E-2</v>
      </c>
      <c r="G40" s="19"/>
      <c r="H40" s="20">
        <f t="shared" si="0"/>
        <v>3603</v>
      </c>
      <c r="I40" s="20">
        <f t="shared" si="1"/>
        <v>3630</v>
      </c>
      <c r="J40" s="20"/>
      <c r="K40" s="28">
        <f t="shared" si="2"/>
        <v>104</v>
      </c>
      <c r="L40" s="22">
        <f t="shared" si="3"/>
        <v>2.8595224875069405E-2</v>
      </c>
      <c r="O40" s="8"/>
    </row>
    <row r="41" spans="1:15" ht="12.75" x14ac:dyDescent="0.2">
      <c r="A41" s="18"/>
      <c r="B41" s="20">
        <f t="shared" si="4"/>
        <v>2035</v>
      </c>
      <c r="C41" s="20">
        <f t="shared" si="5"/>
        <v>2062</v>
      </c>
      <c r="D41" s="20"/>
      <c r="E41" s="28">
        <f t="shared" si="6"/>
        <v>48</v>
      </c>
      <c r="F41" s="22">
        <f t="shared" si="7"/>
        <v>2.3107177974434612E-2</v>
      </c>
      <c r="G41" s="19"/>
      <c r="H41" s="20">
        <f t="shared" si="0"/>
        <v>3631</v>
      </c>
      <c r="I41" s="20">
        <f t="shared" si="1"/>
        <v>3658</v>
      </c>
      <c r="J41" s="20"/>
      <c r="K41" s="28">
        <f t="shared" si="2"/>
        <v>105</v>
      </c>
      <c r="L41" s="22">
        <f t="shared" si="3"/>
        <v>2.8650137741046831E-2</v>
      </c>
      <c r="O41" s="8"/>
    </row>
    <row r="42" spans="1:15" ht="12.75" x14ac:dyDescent="0.2">
      <c r="A42" s="18"/>
      <c r="B42" s="20">
        <f t="shared" si="4"/>
        <v>2063</v>
      </c>
      <c r="C42" s="20">
        <f t="shared" si="5"/>
        <v>2090</v>
      </c>
      <c r="D42" s="20"/>
      <c r="E42" s="28">
        <f t="shared" si="6"/>
        <v>49</v>
      </c>
      <c r="F42" s="22">
        <f t="shared" si="7"/>
        <v>2.3278370514064017E-2</v>
      </c>
      <c r="G42" s="19"/>
      <c r="H42" s="20">
        <f t="shared" si="0"/>
        <v>3659</v>
      </c>
      <c r="I42" s="20">
        <f t="shared" si="1"/>
        <v>3686</v>
      </c>
      <c r="J42" s="20"/>
      <c r="K42" s="28">
        <f t="shared" si="2"/>
        <v>106</v>
      </c>
      <c r="L42" s="22">
        <f t="shared" si="3"/>
        <v>2.8704209950792783E-2</v>
      </c>
      <c r="O42" s="8"/>
    </row>
    <row r="43" spans="1:15" ht="12.75" x14ac:dyDescent="0.2">
      <c r="A43" s="18"/>
      <c r="B43" s="20">
        <f t="shared" si="4"/>
        <v>2091</v>
      </c>
      <c r="C43" s="20">
        <f t="shared" si="5"/>
        <v>2118</v>
      </c>
      <c r="D43" s="20"/>
      <c r="E43" s="28">
        <f t="shared" si="6"/>
        <v>50</v>
      </c>
      <c r="F43" s="22">
        <f t="shared" si="7"/>
        <v>2.3444976076555026E-2</v>
      </c>
      <c r="G43" s="19"/>
      <c r="H43" s="20">
        <f t="shared" si="0"/>
        <v>3687</v>
      </c>
      <c r="I43" s="20">
        <f t="shared" si="1"/>
        <v>3714</v>
      </c>
      <c r="J43" s="20"/>
      <c r="K43" s="28">
        <f t="shared" si="2"/>
        <v>107</v>
      </c>
      <c r="L43" s="22">
        <f t="shared" si="3"/>
        <v>2.875746066196419E-2</v>
      </c>
      <c r="O43" s="8"/>
    </row>
    <row r="44" spans="1:15" ht="12.75" x14ac:dyDescent="0.2">
      <c r="A44" s="18"/>
      <c r="B44" s="20">
        <f t="shared" si="4"/>
        <v>2119</v>
      </c>
      <c r="C44" s="20">
        <f t="shared" si="5"/>
        <v>2146</v>
      </c>
      <c r="D44" s="20"/>
      <c r="E44" s="28">
        <f t="shared" si="6"/>
        <v>51</v>
      </c>
      <c r="F44" s="22">
        <f t="shared" si="7"/>
        <v>2.3607176581680833E-2</v>
      </c>
      <c r="G44" s="19"/>
      <c r="H44" s="20">
        <f t="shared" si="0"/>
        <v>3715</v>
      </c>
      <c r="I44" s="20">
        <f t="shared" si="1"/>
        <v>3742</v>
      </c>
      <c r="J44" s="20"/>
      <c r="K44" s="28">
        <f t="shared" si="2"/>
        <v>108</v>
      </c>
      <c r="L44" s="22">
        <f t="shared" si="3"/>
        <v>2.8809908454496498E-2</v>
      </c>
      <c r="O44" s="8"/>
    </row>
    <row r="45" spans="1:15" ht="12.75" x14ac:dyDescent="0.2">
      <c r="A45" s="18"/>
      <c r="B45" s="20">
        <f t="shared" si="4"/>
        <v>2147</v>
      </c>
      <c r="C45" s="20">
        <f t="shared" si="5"/>
        <v>2174</v>
      </c>
      <c r="D45" s="20"/>
      <c r="E45" s="28">
        <f t="shared" si="6"/>
        <v>52</v>
      </c>
      <c r="F45" s="22">
        <f t="shared" si="7"/>
        <v>2.3765144454799627E-2</v>
      </c>
      <c r="G45" s="19"/>
      <c r="H45" s="20">
        <f t="shared" si="0"/>
        <v>3743</v>
      </c>
      <c r="I45" s="20">
        <f t="shared" si="1"/>
        <v>3770</v>
      </c>
      <c r="J45" s="20"/>
      <c r="K45" s="28">
        <f t="shared" si="2"/>
        <v>109</v>
      </c>
      <c r="L45" s="22">
        <f t="shared" si="3"/>
        <v>2.8861571352218066E-2</v>
      </c>
    </row>
    <row r="46" spans="1:15" ht="12.75" x14ac:dyDescent="0.2">
      <c r="A46" s="18"/>
      <c r="B46" s="20">
        <f t="shared" si="4"/>
        <v>2175</v>
      </c>
      <c r="C46" s="20">
        <f t="shared" si="5"/>
        <v>2202</v>
      </c>
      <c r="D46" s="20"/>
      <c r="E46" s="28">
        <f t="shared" si="6"/>
        <v>53</v>
      </c>
      <c r="F46" s="22">
        <f t="shared" si="7"/>
        <v>2.391904323827047E-2</v>
      </c>
      <c r="G46" s="19"/>
      <c r="H46" s="20">
        <f t="shared" si="0"/>
        <v>3771</v>
      </c>
      <c r="I46" s="20">
        <f t="shared" si="1"/>
        <v>3798</v>
      </c>
      <c r="J46" s="20"/>
      <c r="K46" s="28">
        <f t="shared" si="2"/>
        <v>110</v>
      </c>
      <c r="L46" s="22">
        <f t="shared" si="3"/>
        <v>2.8912466843501326E-2</v>
      </c>
    </row>
    <row r="47" spans="1:15" ht="12.75" x14ac:dyDescent="0.2">
      <c r="A47" s="18"/>
      <c r="B47" s="20">
        <f t="shared" si="4"/>
        <v>2203</v>
      </c>
      <c r="C47" s="20">
        <f t="shared" si="5"/>
        <v>2230</v>
      </c>
      <c r="D47" s="20"/>
      <c r="E47" s="28">
        <f t="shared" si="6"/>
        <v>54</v>
      </c>
      <c r="F47" s="22">
        <f t="shared" si="7"/>
        <v>2.4069028156221618E-2</v>
      </c>
      <c r="G47" s="19"/>
      <c r="H47" s="20">
        <f t="shared" si="0"/>
        <v>3799</v>
      </c>
      <c r="I47" s="20">
        <f t="shared" si="1"/>
        <v>3826</v>
      </c>
      <c r="J47" s="20"/>
      <c r="K47" s="28">
        <f t="shared" si="2"/>
        <v>111</v>
      </c>
      <c r="L47" s="22">
        <f t="shared" si="3"/>
        <v>2.8962611901000527E-2</v>
      </c>
    </row>
    <row r="48" spans="1:15" ht="12.75" x14ac:dyDescent="0.2">
      <c r="A48" s="18"/>
      <c r="B48" s="20">
        <f t="shared" si="4"/>
        <v>2231</v>
      </c>
      <c r="C48" s="20">
        <f t="shared" si="5"/>
        <v>2258</v>
      </c>
      <c r="D48" s="20"/>
      <c r="E48" s="28">
        <f t="shared" si="6"/>
        <v>55</v>
      </c>
      <c r="F48" s="22">
        <f t="shared" si="7"/>
        <v>2.4215246636771302E-2</v>
      </c>
      <c r="G48" s="19"/>
      <c r="H48" s="20">
        <f t="shared" si="0"/>
        <v>3827</v>
      </c>
      <c r="I48" s="20">
        <f t="shared" si="1"/>
        <v>3854</v>
      </c>
      <c r="J48" s="20"/>
      <c r="K48" s="28">
        <f t="shared" si="2"/>
        <v>112</v>
      </c>
      <c r="L48" s="22">
        <f t="shared" si="3"/>
        <v>2.9012023000522739E-2</v>
      </c>
    </row>
    <row r="49" spans="1:12" ht="12.75" x14ac:dyDescent="0.2">
      <c r="A49" s="18"/>
      <c r="B49" s="20">
        <f t="shared" si="4"/>
        <v>2259</v>
      </c>
      <c r="C49" s="20">
        <f t="shared" si="5"/>
        <v>2286</v>
      </c>
      <c r="D49" s="20"/>
      <c r="E49" s="28">
        <f t="shared" si="6"/>
        <v>56</v>
      </c>
      <c r="F49" s="22">
        <f t="shared" si="7"/>
        <v>2.4357838795394153E-2</v>
      </c>
      <c r="G49" s="19"/>
      <c r="H49" s="20">
        <f t="shared" si="0"/>
        <v>3855</v>
      </c>
      <c r="I49" s="20">
        <f t="shared" si="1"/>
        <v>3882</v>
      </c>
      <c r="J49" s="20"/>
      <c r="K49" s="28">
        <f t="shared" si="2"/>
        <v>113</v>
      </c>
      <c r="L49" s="22">
        <f t="shared" si="3"/>
        <v>2.9060716139076286E-2</v>
      </c>
    </row>
    <row r="50" spans="1:12" ht="12.75" x14ac:dyDescent="0.2">
      <c r="A50" s="18"/>
      <c r="B50" s="20">
        <f t="shared" si="4"/>
        <v>2287</v>
      </c>
      <c r="C50" s="20">
        <f t="shared" si="5"/>
        <v>2314</v>
      </c>
      <c r="D50" s="20"/>
      <c r="E50" s="28">
        <f t="shared" si="6"/>
        <v>57</v>
      </c>
      <c r="F50" s="22">
        <f t="shared" si="7"/>
        <v>2.4496937882764653E-2</v>
      </c>
      <c r="G50" s="19"/>
      <c r="H50" s="20">
        <f t="shared" si="0"/>
        <v>3883</v>
      </c>
      <c r="I50" s="20">
        <f t="shared" si="1"/>
        <v>3910</v>
      </c>
      <c r="J50" s="20"/>
      <c r="K50" s="28">
        <f t="shared" si="2"/>
        <v>114</v>
      </c>
      <c r="L50" s="22">
        <f t="shared" si="3"/>
        <v>2.9108706852138073E-2</v>
      </c>
    </row>
    <row r="51" spans="1:12" ht="12.75" x14ac:dyDescent="0.2">
      <c r="A51" s="18"/>
      <c r="B51" s="20">
        <f t="shared" si="4"/>
        <v>2315</v>
      </c>
      <c r="C51" s="20">
        <f t="shared" si="5"/>
        <v>2342</v>
      </c>
      <c r="D51" s="20"/>
      <c r="E51" s="28">
        <f t="shared" si="6"/>
        <v>58</v>
      </c>
      <c r="F51" s="22">
        <f t="shared" si="7"/>
        <v>2.4632670700086432E-2</v>
      </c>
      <c r="G51" s="19"/>
      <c r="H51" s="20">
        <f t="shared" si="0"/>
        <v>3911</v>
      </c>
      <c r="I51" s="20">
        <f t="shared" si="1"/>
        <v>3938</v>
      </c>
      <c r="J51" s="20"/>
      <c r="K51" s="28">
        <f t="shared" si="2"/>
        <v>115</v>
      </c>
      <c r="L51" s="22">
        <f t="shared" si="3"/>
        <v>2.9156010230179028E-2</v>
      </c>
    </row>
    <row r="52" spans="1:12" ht="12.75" x14ac:dyDescent="0.2">
      <c r="A52" s="18"/>
      <c r="B52" s="20">
        <f t="shared" si="4"/>
        <v>2343</v>
      </c>
      <c r="C52" s="20">
        <f t="shared" si="5"/>
        <v>2370</v>
      </c>
      <c r="D52" s="20"/>
      <c r="E52" s="28">
        <f t="shared" si="6"/>
        <v>59</v>
      </c>
      <c r="F52" s="22">
        <f t="shared" si="7"/>
        <v>2.4765157984628524E-2</v>
      </c>
      <c r="G52" s="19"/>
      <c r="H52" s="20">
        <f t="shared" si="0"/>
        <v>3939</v>
      </c>
      <c r="I52" s="20">
        <f t="shared" si="1"/>
        <v>3966</v>
      </c>
      <c r="J52" s="20"/>
      <c r="K52" s="28">
        <f t="shared" si="2"/>
        <v>116</v>
      </c>
      <c r="L52" s="22">
        <f t="shared" si="3"/>
        <v>2.9202640934484509E-2</v>
      </c>
    </row>
    <row r="53" spans="1:12" ht="12.75" x14ac:dyDescent="0.2">
      <c r="A53" s="18"/>
      <c r="B53" s="20">
        <f t="shared" si="4"/>
        <v>2371</v>
      </c>
      <c r="C53" s="20">
        <f t="shared" si="5"/>
        <v>2398</v>
      </c>
      <c r="D53" s="20"/>
      <c r="E53" s="28">
        <f t="shared" si="6"/>
        <v>60</v>
      </c>
      <c r="F53" s="22">
        <f t="shared" si="7"/>
        <v>2.4894514767932488E-2</v>
      </c>
      <c r="G53" s="19"/>
      <c r="H53" s="20">
        <f t="shared" si="0"/>
        <v>3967</v>
      </c>
      <c r="I53" s="20">
        <f t="shared" si="1"/>
        <v>3994</v>
      </c>
      <c r="J53" s="20"/>
      <c r="K53" s="28">
        <f t="shared" si="2"/>
        <v>117</v>
      </c>
      <c r="L53" s="22">
        <f t="shared" si="3"/>
        <v>2.924861321230459E-2</v>
      </c>
    </row>
    <row r="54" spans="1:12" ht="12.75" x14ac:dyDescent="0.2">
      <c r="A54" s="18"/>
      <c r="B54" s="20">
        <f t="shared" si="4"/>
        <v>2399</v>
      </c>
      <c r="C54" s="20">
        <f t="shared" si="5"/>
        <v>2426</v>
      </c>
      <c r="D54" s="20"/>
      <c r="E54" s="28">
        <f t="shared" si="6"/>
        <v>61</v>
      </c>
      <c r="F54" s="22">
        <f t="shared" si="7"/>
        <v>2.5020850708924104E-2</v>
      </c>
      <c r="G54" s="19"/>
      <c r="H54" s="20">
        <f t="shared" si="0"/>
        <v>3995</v>
      </c>
      <c r="I54" s="20">
        <f t="shared" si="1"/>
        <v>4022</v>
      </c>
      <c r="J54" s="20"/>
      <c r="K54" s="28">
        <f t="shared" si="2"/>
        <v>118</v>
      </c>
      <c r="L54" s="22">
        <f t="shared" si="3"/>
        <v>2.9293940911367052E-2</v>
      </c>
    </row>
    <row r="55" spans="1:12" ht="12.75" x14ac:dyDescent="0.2">
      <c r="A55" s="18"/>
      <c r="B55" s="20">
        <f t="shared" si="4"/>
        <v>2427</v>
      </c>
      <c r="C55" s="20">
        <f t="shared" si="5"/>
        <v>2454</v>
      </c>
      <c r="D55" s="20"/>
      <c r="E55" s="28">
        <f t="shared" si="6"/>
        <v>62</v>
      </c>
      <c r="F55" s="22">
        <f t="shared" si="7"/>
        <v>2.5144270403957131E-2</v>
      </c>
      <c r="G55" s="19"/>
      <c r="H55" s="20">
        <f t="shared" si="0"/>
        <v>4023</v>
      </c>
      <c r="I55" s="20">
        <f t="shared" si="1"/>
        <v>4050</v>
      </c>
      <c r="J55" s="20"/>
      <c r="K55" s="28">
        <f t="shared" si="2"/>
        <v>119</v>
      </c>
      <c r="L55" s="22">
        <f t="shared" si="3"/>
        <v>2.9338637493784188E-2</v>
      </c>
    </row>
    <row r="56" spans="1:12" ht="12.75" x14ac:dyDescent="0.2">
      <c r="A56" s="18"/>
      <c r="B56" s="20">
        <f t="shared" si="4"/>
        <v>2455</v>
      </c>
      <c r="C56" s="20">
        <f t="shared" si="5"/>
        <v>2482</v>
      </c>
      <c r="D56" s="20"/>
      <c r="E56" s="28">
        <f t="shared" si="6"/>
        <v>63</v>
      </c>
      <c r="F56" s="22">
        <f t="shared" si="7"/>
        <v>2.526487367563162E-2</v>
      </c>
      <c r="G56" s="19"/>
      <c r="H56" s="20">
        <f t="shared" si="0"/>
        <v>4051</v>
      </c>
      <c r="I56" s="20" t="str">
        <f t="shared" ref="I56:I63" si="8">IF(H56=" "," ",IF(H56&gt;4050,"+",I55+28))</f>
        <v>+</v>
      </c>
      <c r="J56" s="20"/>
      <c r="K56" s="28" t="str">
        <f>IF(H56&lt;500, " ",IF(H56&gt;4050,"3 percent of income",K55+1))</f>
        <v>3 percent of income</v>
      </c>
      <c r="L56" s="22">
        <f>IF(H56&lt;500, " ",IF(H56&gt;4050,0.03,K55/I55))</f>
        <v>0.03</v>
      </c>
    </row>
    <row r="57" spans="1:12" ht="12.75" x14ac:dyDescent="0.2">
      <c r="A57" s="18"/>
      <c r="B57" s="20">
        <f t="shared" si="4"/>
        <v>2483</v>
      </c>
      <c r="C57" s="20">
        <f t="shared" si="5"/>
        <v>2510</v>
      </c>
      <c r="D57" s="20"/>
      <c r="E57" s="28">
        <f t="shared" si="6"/>
        <v>64</v>
      </c>
      <c r="F57" s="22">
        <f t="shared" si="7"/>
        <v>2.5382755842062853E-2</v>
      </c>
      <c r="G57" s="19"/>
      <c r="H57" s="20" t="str">
        <f t="shared" si="0"/>
        <v xml:space="preserve"> </v>
      </c>
      <c r="I57" s="20" t="str">
        <f t="shared" si="8"/>
        <v xml:space="preserve"> </v>
      </c>
      <c r="J57" s="20"/>
      <c r="K57" s="28" t="str">
        <f>IF(H57&lt;500, " ",IF(H57&gt;4050,"3 % of income",K56+1))</f>
        <v>3 % of income</v>
      </c>
      <c r="L57" s="22">
        <f>IF(H57&lt;500, " ",IF(H57&gt;4050,0.03,K56/I56))</f>
        <v>0.03</v>
      </c>
    </row>
    <row r="58" spans="1:12" ht="12.75" x14ac:dyDescent="0.2">
      <c r="A58" s="18"/>
      <c r="B58" s="20">
        <f t="shared" si="4"/>
        <v>2511</v>
      </c>
      <c r="C58" s="20">
        <f t="shared" si="5"/>
        <v>2538</v>
      </c>
      <c r="D58" s="20"/>
      <c r="E58" s="28">
        <f t="shared" si="6"/>
        <v>65</v>
      </c>
      <c r="F58" s="22">
        <f t="shared" si="7"/>
        <v>2.5498007968127491E-2</v>
      </c>
      <c r="G58" s="19"/>
      <c r="H58" s="20" t="str">
        <f t="shared" si="0"/>
        <v xml:space="preserve"> </v>
      </c>
      <c r="I58" s="20" t="str">
        <f t="shared" si="8"/>
        <v xml:space="preserve"> </v>
      </c>
      <c r="J58" s="20"/>
      <c r="K58" s="28" t="str">
        <f>IF(H58&lt;500, " ",IF(H58&gt;4050,"3 % of income",K57+1))</f>
        <v>3 % of income</v>
      </c>
      <c r="L58" s="22">
        <f>IF(H58&lt;500, " ",IF(H58&gt;4050,0.03,K57/I57))</f>
        <v>0.03</v>
      </c>
    </row>
    <row r="59" spans="1:12" ht="12.75" x14ac:dyDescent="0.2">
      <c r="A59" s="18"/>
      <c r="B59" s="20">
        <f t="shared" si="4"/>
        <v>2539</v>
      </c>
      <c r="C59" s="20">
        <f t="shared" si="5"/>
        <v>2566</v>
      </c>
      <c r="D59" s="20"/>
      <c r="E59" s="28">
        <f t="shared" si="6"/>
        <v>66</v>
      </c>
      <c r="F59" s="22">
        <f t="shared" si="7"/>
        <v>2.5610717100078801E-2</v>
      </c>
      <c r="G59" s="19"/>
      <c r="H59" s="20" t="str">
        <f t="shared" si="0"/>
        <v xml:space="preserve"> </v>
      </c>
      <c r="I59" s="20" t="str">
        <f t="shared" si="8"/>
        <v xml:space="preserve"> </v>
      </c>
      <c r="J59" s="20"/>
      <c r="K59" s="29"/>
      <c r="L59" s="26"/>
    </row>
    <row r="60" spans="1:12" ht="12.75" x14ac:dyDescent="0.2">
      <c r="A60" s="18"/>
      <c r="B60" s="20">
        <f t="shared" si="4"/>
        <v>2567</v>
      </c>
      <c r="C60" s="20">
        <f t="shared" si="5"/>
        <v>2594</v>
      </c>
      <c r="D60" s="20"/>
      <c r="E60" s="28">
        <f t="shared" si="6"/>
        <v>67</v>
      </c>
      <c r="F60" s="22">
        <f t="shared" si="7"/>
        <v>2.5720966484801246E-2</v>
      </c>
      <c r="G60" s="19"/>
      <c r="H60" s="20" t="str">
        <f t="shared" si="0"/>
        <v xml:space="preserve"> </v>
      </c>
      <c r="I60" s="20" t="str">
        <f t="shared" si="8"/>
        <v xml:space="preserve"> </v>
      </c>
      <c r="J60" s="20"/>
      <c r="K60" s="28"/>
      <c r="L60" s="22"/>
    </row>
    <row r="61" spans="1:12" ht="12.75" x14ac:dyDescent="0.2">
      <c r="A61" s="18"/>
      <c r="B61" s="20">
        <f t="shared" si="4"/>
        <v>2595</v>
      </c>
      <c r="C61" s="20">
        <f t="shared" si="5"/>
        <v>2622</v>
      </c>
      <c r="D61" s="20"/>
      <c r="E61" s="28">
        <f t="shared" si="6"/>
        <v>68</v>
      </c>
      <c r="F61" s="22">
        <f t="shared" si="7"/>
        <v>2.5828835774865073E-2</v>
      </c>
      <c r="G61" s="19"/>
      <c r="H61" s="20" t="str">
        <f t="shared" si="0"/>
        <v xml:space="preserve"> </v>
      </c>
      <c r="I61" s="20" t="str">
        <f t="shared" si="8"/>
        <v xml:space="preserve"> </v>
      </c>
      <c r="J61" s="20"/>
      <c r="K61" s="28"/>
      <c r="L61" s="22"/>
    </row>
    <row r="62" spans="1:12" ht="12.75" x14ac:dyDescent="0.2">
      <c r="A62" s="18"/>
      <c r="B62" s="20">
        <f t="shared" si="4"/>
        <v>2623</v>
      </c>
      <c r="C62" s="20">
        <f t="shared" si="5"/>
        <v>2650</v>
      </c>
      <c r="D62" s="20"/>
      <c r="E62" s="28">
        <f t="shared" si="6"/>
        <v>69</v>
      </c>
      <c r="F62" s="22">
        <f t="shared" si="7"/>
        <v>2.593440122044241E-2</v>
      </c>
      <c r="G62" s="19"/>
      <c r="H62" s="20" t="str">
        <f t="shared" si="0"/>
        <v xml:space="preserve"> </v>
      </c>
      <c r="I62" s="20" t="str">
        <f t="shared" si="8"/>
        <v xml:space="preserve"> </v>
      </c>
      <c r="J62" s="20"/>
      <c r="K62" s="20"/>
      <c r="L62" s="22"/>
    </row>
    <row r="63" spans="1:12" ht="12.75" x14ac:dyDescent="0.2">
      <c r="A63" s="18"/>
      <c r="B63" s="18"/>
      <c r="C63" s="18"/>
      <c r="D63" s="18"/>
      <c r="E63" s="18"/>
      <c r="F63" s="18"/>
      <c r="G63" s="23"/>
      <c r="H63" s="20" t="str">
        <f t="shared" si="0"/>
        <v xml:space="preserve"> </v>
      </c>
      <c r="I63" s="20" t="str">
        <f t="shared" si="8"/>
        <v xml:space="preserve"> </v>
      </c>
      <c r="J63" s="20"/>
      <c r="K63" s="20"/>
      <c r="L63" s="22"/>
    </row>
    <row r="64" spans="1:12" ht="12.75" x14ac:dyDescent="0.2">
      <c r="A64" s="18"/>
      <c r="B64" s="18"/>
      <c r="C64" s="18"/>
      <c r="D64" s="18"/>
      <c r="E64" s="18"/>
      <c r="F64" s="18"/>
      <c r="G64" s="23"/>
      <c r="H64" s="18"/>
      <c r="I64" s="18"/>
      <c r="J64" s="18"/>
      <c r="K64" s="18"/>
      <c r="L64" s="18"/>
    </row>
    <row r="90" spans="2:6" x14ac:dyDescent="0.2">
      <c r="B90" s="8"/>
      <c r="C90" s="8"/>
      <c r="D90" s="8"/>
      <c r="E90" s="8"/>
      <c r="F90" s="9"/>
    </row>
    <row r="91" spans="2:6" x14ac:dyDescent="0.2">
      <c r="B91" s="8"/>
      <c r="C91" s="8"/>
      <c r="D91" s="8"/>
      <c r="E91" s="8"/>
      <c r="F91" s="9"/>
    </row>
  </sheetData>
  <mergeCells count="4">
    <mergeCell ref="J1:L1"/>
    <mergeCell ref="F4:F5"/>
    <mergeCell ref="L4:L5"/>
    <mergeCell ref="B2:K2"/>
  </mergeCells>
  <phoneticPr fontId="0" type="noConversion"/>
  <pageMargins left="0.63" right="0.75" top="0.57999999999999996" bottom="0.48" header="0.28999999999999998" footer="0.3"/>
  <pageSetup scale="83" orientation="portrait" horizontalDpi="355" verticalDpi="355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40FD45594E4B8A465265BAE29C0C" ma:contentTypeVersion="0" ma:contentTypeDescription="Create a new document." ma:contentTypeScope="" ma:versionID="68ac6b6a66b43e86def71ccac4e87f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9897feeaece2c5416cb500cb70e89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282B64-20F5-44A3-A12D-2904F20CA2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97D0C8-65A8-4A14-8656-CC047F3E3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A23BFE-AB3B-4DEB-91EF-A491185B737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Individual</vt:lpstr>
      <vt:lpstr>Couple</vt:lpstr>
      <vt:lpstr>Individual!Print_Area</vt:lpstr>
    </vt:vector>
  </TitlesOfParts>
  <Company>DOEA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test10</dc:creator>
  <cp:lastModifiedBy>Greg Rice</cp:lastModifiedBy>
  <cp:lastPrinted>2014-05-13T13:11:16Z</cp:lastPrinted>
  <dcterms:created xsi:type="dcterms:W3CDTF">2004-03-12T21:15:59Z</dcterms:created>
  <dcterms:modified xsi:type="dcterms:W3CDTF">2014-05-13T15:56:43Z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0x010100214140FD45594E4B8A465265BAE29C0C</vt:lpwstr>
  </property>
</Properties>
</file>